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8430" windowHeight="5355" tabRatio="821" activeTab="5"/>
  </bookViews>
  <sheets>
    <sheet name="1-1" sheetId="1" r:id="rId1"/>
    <sheet name="2-1" sheetId="2" r:id="rId2"/>
    <sheet name="3-1 " sheetId="3" r:id="rId3"/>
    <sheet name="4-1" sheetId="4" r:id="rId4"/>
    <sheet name="5-1" sheetId="5" r:id="rId5"/>
    <sheet name="6-1" sheetId="6" r:id="rId6"/>
    <sheet name="7-1 " sheetId="7" r:id="rId7"/>
    <sheet name="8-1  " sheetId="8" r:id="rId8"/>
    <sheet name="9-1   (2)" sheetId="9" r:id="rId9"/>
    <sheet name="10-1 " sheetId="10" r:id="rId10"/>
    <sheet name="11-1" sheetId="11" r:id="rId11"/>
    <sheet name=" 12-1 " sheetId="12" r:id="rId12"/>
    <sheet name="13-1" sheetId="13" r:id="rId13"/>
    <sheet name=" 14-1" sheetId="14" r:id="rId14"/>
    <sheet name="15-1" sheetId="15" r:id="rId15"/>
    <sheet name="16-1" sheetId="16" r:id="rId16"/>
    <sheet name="17-1" sheetId="17" r:id="rId17"/>
  </sheets>
  <definedNames>
    <definedName name="_xlnm.Print_Area" localSheetId="11">' 12-1 '!$A$1:$E$21</definedName>
    <definedName name="_xlnm.Print_Area" localSheetId="13">' 14-1'!$A$1:$E$21</definedName>
    <definedName name="_xlnm.Print_Area" localSheetId="9">'10-1 '!$A$1:$F$23</definedName>
    <definedName name="_xlnm.Print_Area" localSheetId="0">'1-1'!$A$1:$AE$26</definedName>
    <definedName name="_xlnm.Print_Area" localSheetId="10">'11-1'!$A$1:$E$21</definedName>
    <definedName name="_xlnm.Print_Area" localSheetId="12">'13-1'!$A$1:$E$20</definedName>
    <definedName name="_xlnm.Print_Area" localSheetId="14">'15-1'!$A$1:$E$22</definedName>
    <definedName name="_xlnm.Print_Area" localSheetId="15">'16-1'!$A$1:$E$20</definedName>
    <definedName name="_xlnm.Print_Area" localSheetId="16">'17-1'!$A$1:$E$22</definedName>
    <definedName name="_xlnm.Print_Area" localSheetId="1">'2-1'!$A$1:$AD$23</definedName>
    <definedName name="_xlnm.Print_Area" localSheetId="2">'3-1 '!$A$1:$K$20</definedName>
    <definedName name="_xlnm.Print_Area" localSheetId="3">'4-1'!$A$1:$D$25</definedName>
    <definedName name="_xlnm.Print_Area" localSheetId="4">'5-1'!$A$1:$O$26</definedName>
    <definedName name="_xlnm.Print_Area" localSheetId="5">'6-1'!$A$1:$C$25</definedName>
    <definedName name="_xlnm.Print_Area" localSheetId="6">'7-1 '!$A$1:$I$25</definedName>
    <definedName name="_xlnm.Print_Area" localSheetId="7">'8-1  '!$A$1:$H$24</definedName>
    <definedName name="_xlnm.Print_Area" localSheetId="8">'9-1   (2)'!$A$1:$H$24</definedName>
  </definedNames>
  <calcPr fullCalcOnLoad="1"/>
</workbook>
</file>

<file path=xl/sharedStrings.xml><?xml version="1.0" encoding="utf-8"?>
<sst xmlns="http://schemas.openxmlformats.org/spreadsheetml/2006/main" count="791" uniqueCount="186">
  <si>
    <t>الحد الأعلى</t>
  </si>
  <si>
    <t>الحد الأدنى</t>
  </si>
  <si>
    <t>غاز حلو</t>
  </si>
  <si>
    <t>غاز حامضي</t>
  </si>
  <si>
    <t>كاز أويل</t>
  </si>
  <si>
    <t>غاز الشمال</t>
  </si>
  <si>
    <t>غاز جاف</t>
  </si>
  <si>
    <t>غاز الوقود</t>
  </si>
  <si>
    <t>كانون الثاني</t>
  </si>
  <si>
    <t>شباط</t>
  </si>
  <si>
    <t>آذار</t>
  </si>
  <si>
    <t>نيسان</t>
  </si>
  <si>
    <t>آيار</t>
  </si>
  <si>
    <t>حزيران</t>
  </si>
  <si>
    <t>تموز</t>
  </si>
  <si>
    <t>آب</t>
  </si>
  <si>
    <t>تشرين الاول</t>
  </si>
  <si>
    <t>تشرين الثاني</t>
  </si>
  <si>
    <t>كانون الاول</t>
  </si>
  <si>
    <t>مصافي الوسط</t>
  </si>
  <si>
    <t>زيت الوقود</t>
  </si>
  <si>
    <t>غاز الجنوب</t>
  </si>
  <si>
    <t>مصافي الجنوب</t>
  </si>
  <si>
    <t>سوائل ملوثة</t>
  </si>
  <si>
    <t>المصدر : وزارة النفط / دائرة الدراسات والتخطيط والمتابعة / قسم البيئة</t>
  </si>
  <si>
    <t>الشهر</t>
  </si>
  <si>
    <t xml:space="preserve">آذار </t>
  </si>
  <si>
    <t>المحافظة</t>
  </si>
  <si>
    <t>نينوى</t>
  </si>
  <si>
    <t>كركوك</t>
  </si>
  <si>
    <t xml:space="preserve">صلاح الدين </t>
  </si>
  <si>
    <t xml:space="preserve">ديالى </t>
  </si>
  <si>
    <t>الانبار</t>
  </si>
  <si>
    <t>بغداد</t>
  </si>
  <si>
    <t>بابل</t>
  </si>
  <si>
    <t>واسط</t>
  </si>
  <si>
    <t>كربلاء</t>
  </si>
  <si>
    <t>القادسية</t>
  </si>
  <si>
    <t>النجف</t>
  </si>
  <si>
    <t>المثنى</t>
  </si>
  <si>
    <t>ميسان</t>
  </si>
  <si>
    <t>ذي قار</t>
  </si>
  <si>
    <t>البصرة</t>
  </si>
  <si>
    <t>الشمالية</t>
  </si>
  <si>
    <t>الوسطى</t>
  </si>
  <si>
    <t>الجنوبية</t>
  </si>
  <si>
    <t>المعدل السنوي</t>
  </si>
  <si>
    <t>ت1</t>
  </si>
  <si>
    <t>أيلول</t>
  </si>
  <si>
    <t>تشرين الأول</t>
  </si>
  <si>
    <t>كانون الأول</t>
  </si>
  <si>
    <t>ـ يتبع ـ</t>
  </si>
  <si>
    <t>زيت الغاز</t>
  </si>
  <si>
    <t>بنزين</t>
  </si>
  <si>
    <t>off gas</t>
  </si>
  <si>
    <t>(م³)</t>
  </si>
  <si>
    <t xml:space="preserve">نفط ميسان </t>
  </si>
  <si>
    <t xml:space="preserve">نفط الوسط </t>
  </si>
  <si>
    <t xml:space="preserve">نفط الشمال </t>
  </si>
  <si>
    <t>ايار</t>
  </si>
  <si>
    <t>اذار</t>
  </si>
  <si>
    <t>المنطقة</t>
  </si>
  <si>
    <t>نفط الوسط</t>
  </si>
  <si>
    <t xml:space="preserve"> </t>
  </si>
  <si>
    <t xml:space="preserve">محطة الوزيرية </t>
  </si>
  <si>
    <t>نفط خام</t>
  </si>
  <si>
    <t>غاز هيدروكاربوني</t>
  </si>
  <si>
    <t xml:space="preserve">غاز الوقود </t>
  </si>
  <si>
    <t xml:space="preserve">ت2 </t>
  </si>
  <si>
    <t>نفثا</t>
  </si>
  <si>
    <t>إجمالي</t>
  </si>
  <si>
    <t>الأشهر</t>
  </si>
  <si>
    <t>قسم احصاءات البيئة ــ الجهاز المركزي للاحصاء / العراق</t>
  </si>
  <si>
    <t>..</t>
  </si>
  <si>
    <t>كيروسين            (نفط ابيض)</t>
  </si>
  <si>
    <t xml:space="preserve">القادسية </t>
  </si>
  <si>
    <t xml:space="preserve"> تابع/ جدول (1-2)</t>
  </si>
  <si>
    <t>غاز طبيعي</t>
  </si>
  <si>
    <t>غاز مصاحب</t>
  </si>
  <si>
    <t xml:space="preserve">غاز جاف </t>
  </si>
  <si>
    <t>جدول (1-2)</t>
  </si>
  <si>
    <t>جدول (1-1)</t>
  </si>
  <si>
    <t>تابع / جدول (1-1)</t>
  </si>
  <si>
    <t xml:space="preserve">نينوى </t>
  </si>
  <si>
    <t>ايلول</t>
  </si>
  <si>
    <t>ك1</t>
  </si>
  <si>
    <t>ك2</t>
  </si>
  <si>
    <t xml:space="preserve">غاز سائل </t>
  </si>
  <si>
    <t xml:space="preserve">الحد الأعلى </t>
  </si>
  <si>
    <t>جدول (1-3)</t>
  </si>
  <si>
    <t>جدول (1-4)</t>
  </si>
  <si>
    <t>جدول  (1-6)</t>
  </si>
  <si>
    <t>غاز الاوكسجين     (اسطوانة)</t>
  </si>
  <si>
    <t>كمية الوقود المستخدم في الأفران والمراجل وغيرها حسب النوع والشهر لسنة 2017</t>
  </si>
  <si>
    <t>ديزل</t>
  </si>
  <si>
    <t>النفثا الثقيلة</t>
  </si>
  <si>
    <t>بروبان (اسطوانة)</t>
  </si>
  <si>
    <t>تعبئة الغاز</t>
  </si>
  <si>
    <t>بخار الغاز السائل</t>
  </si>
  <si>
    <t>كمية الغازات المحروقة في الشعلات حسب النوع والشهر لسنة 2017</t>
  </si>
  <si>
    <t>نفط خام (من الاعمال التخريبية)</t>
  </si>
  <si>
    <t>جدول  (1-7)</t>
  </si>
  <si>
    <t>جدول (1-5)</t>
  </si>
  <si>
    <t>وقود الطائرات</t>
  </si>
  <si>
    <t>نفط ابيض</t>
  </si>
  <si>
    <t>زيت الديزل</t>
  </si>
  <si>
    <t>الزيوت الجاهزة</t>
  </si>
  <si>
    <t>السنوات</t>
  </si>
  <si>
    <t>.. بيانات غير متوفرة</t>
  </si>
  <si>
    <t>NO</t>
  </si>
  <si>
    <t xml:space="preserve">NO2 </t>
  </si>
  <si>
    <t>CO</t>
  </si>
  <si>
    <t>جدول  (1-8)</t>
  </si>
  <si>
    <t>جدول  (1-9)</t>
  </si>
  <si>
    <t>جدول  (1-10)</t>
  </si>
  <si>
    <t>CH4</t>
  </si>
  <si>
    <t xml:space="preserve">   PM10</t>
  </si>
  <si>
    <t>ppm</t>
  </si>
  <si>
    <t>TSP</t>
  </si>
  <si>
    <r>
      <t>SO</t>
    </r>
    <r>
      <rPr>
        <sz val="8"/>
        <color indexed="9"/>
        <rFont val="Times New Roman"/>
        <family val="1"/>
      </rPr>
      <t xml:space="preserve">2 </t>
    </r>
  </si>
  <si>
    <r>
      <t>NO</t>
    </r>
    <r>
      <rPr>
        <b/>
        <sz val="8"/>
        <color indexed="9"/>
        <rFont val="Times New Roman"/>
        <family val="1"/>
      </rPr>
      <t>2</t>
    </r>
    <r>
      <rPr>
        <b/>
        <sz val="10"/>
        <color indexed="9"/>
        <rFont val="Times New Roman"/>
        <family val="1"/>
      </rPr>
      <t xml:space="preserve"> </t>
    </r>
  </si>
  <si>
    <r>
      <t>NO</t>
    </r>
    <r>
      <rPr>
        <b/>
        <sz val="8"/>
        <color indexed="9"/>
        <rFont val="Times New Roman"/>
        <family val="1"/>
      </rPr>
      <t>x</t>
    </r>
    <r>
      <rPr>
        <b/>
        <sz val="10"/>
        <color indexed="9"/>
        <rFont val="Times New Roman"/>
        <family val="1"/>
      </rPr>
      <t xml:space="preserve"> </t>
    </r>
  </si>
  <si>
    <t>جدول  (1-11)</t>
  </si>
  <si>
    <t xml:space="preserve">NOx </t>
  </si>
  <si>
    <t>جدول  (1-12)</t>
  </si>
  <si>
    <t>جدول  (1-13)</t>
  </si>
  <si>
    <t>جدول  (1-14)</t>
  </si>
  <si>
    <t>جدول  (1-15)</t>
  </si>
  <si>
    <t>جدول  (1-16)</t>
  </si>
  <si>
    <r>
      <t>الف م</t>
    </r>
    <r>
      <rPr>
        <b/>
        <sz val="9"/>
        <color indexed="28"/>
        <rFont val="Calibri"/>
        <family val="2"/>
      </rPr>
      <t>³</t>
    </r>
  </si>
  <si>
    <t>الف طن</t>
  </si>
  <si>
    <t xml:space="preserve">الاسفلت </t>
  </si>
  <si>
    <t xml:space="preserve">الغاز الطبيعي </t>
  </si>
  <si>
    <t>(غم/م²/شهر)</t>
  </si>
  <si>
    <t xml:space="preserve">كمية الغبار المتساقط </t>
  </si>
  <si>
    <t>الحد الأدنى والأعلى لكمية الغبار المتساقط حسب المحافظة لسنة 2017</t>
  </si>
  <si>
    <t>(غم/ م²)</t>
  </si>
  <si>
    <t xml:space="preserve">المعدل السنوي </t>
  </si>
  <si>
    <t>المعدل السنوي لكمية الغبار المتساقط حسب المحافظة لسنة 2017</t>
  </si>
  <si>
    <r>
      <rPr>
        <b/>
        <sz val="10"/>
        <color indexed="28"/>
        <rFont val="Calibri"/>
        <family val="2"/>
      </rPr>
      <t>µg</t>
    </r>
    <r>
      <rPr>
        <b/>
        <sz val="10"/>
        <color indexed="28"/>
        <rFont val="Times New Roman"/>
        <family val="1"/>
      </rPr>
      <t>/m</t>
    </r>
    <r>
      <rPr>
        <b/>
        <sz val="10"/>
        <color indexed="28"/>
        <rFont val="Calibri"/>
        <family val="2"/>
      </rPr>
      <t>³</t>
    </r>
  </si>
  <si>
    <t>2. الاستهلاك للغاز الطبيعي يمثل الغاز المستثمر والذي يتم تجهيزه لمحطات الكهرباء، المشاريع الصناعية، القطاع النفطي وجهات آخرى</t>
  </si>
  <si>
    <t>جدول  (1-17)</t>
  </si>
  <si>
    <t>المصدر : وزارة الصحة والبيئة / القطاع البيئي/  دائرة التخطيط والمتابعة</t>
  </si>
  <si>
    <t>ملاحظة: بلغ أستهلاك العراق في سنة 2017 من المواد المستنفذة لطبقة الاوزون (HCFCS) (1664) طن</t>
  </si>
  <si>
    <t>نفط البصرة</t>
  </si>
  <si>
    <t>(µg/m³)</t>
  </si>
  <si>
    <t>( ppm)</t>
  </si>
  <si>
    <t>(ppm)</t>
  </si>
  <si>
    <t>محطة الوزيرية</t>
  </si>
  <si>
    <t>محطة السيدية</t>
  </si>
  <si>
    <t>محطة معهد النفط</t>
  </si>
  <si>
    <t>محطة الكاظمية</t>
  </si>
  <si>
    <t>محطة جامعة بغداد</t>
  </si>
  <si>
    <t>محطة جنوب بغداد</t>
  </si>
  <si>
    <t>محطة ابو خستاوي</t>
  </si>
  <si>
    <t>محطة جامعة بابل</t>
  </si>
  <si>
    <r>
      <t>المعدلات الشهرية والسنوية لمجموعة من الغازات والمواد الملوثة المقاسة في محافظة بغداد (محطة الوزيرية)</t>
    </r>
    <r>
      <rPr>
        <b/>
        <sz val="12"/>
        <color indexed="16"/>
        <rFont val="Arial"/>
        <family val="2"/>
      </rPr>
      <t xml:space="preserve"> لسنة 2017</t>
    </r>
  </si>
  <si>
    <r>
      <t xml:space="preserve">المعدلات الشهرية والسنوية لمجموعة من الغازات والمواد الملوثة المقاسة في محافظة بغداد (محطة ساحة الأندلس)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</si>
  <si>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والمواد الملوثة المقاسة في محافظة بغداد (محطة السيدية)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</si>
  <si>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بغداد (محطة معهد النفط)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</si>
  <si>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بغداد (محطة الكاظمية)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</si>
  <si>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بغداد (محطة جامعة بغداد)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</si>
  <si>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بغداد (محطة اليرموك)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</si>
  <si>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بغداد (محطة جنوب بغداد)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</si>
  <si>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بابل ( محطة أبو خستاوي)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</si>
  <si>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بابل (محطة جامعة بابل)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</si>
  <si>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بابل (محطة مديرية بيئة بابل) </t>
    </r>
    <r>
      <rPr>
        <b/>
        <sz val="12"/>
        <color indexed="16"/>
        <rFont val="Arial"/>
        <family val="2"/>
      </rPr>
      <t>لسنة 2017</t>
    </r>
  </si>
  <si>
    <t>محطة مديرية بيئة بابل</t>
  </si>
  <si>
    <t xml:space="preserve">1. الاستهلاك للمنتجات النفطية يمثل المبيعات المحلية مضافا اليه الاستهلاك داخل المصافي ومجمعات الغاز </t>
  </si>
  <si>
    <t>مليون. م³ قياسي</t>
  </si>
  <si>
    <r>
      <t>الحدود الدنيا والعليا لتراكيز الدقائق العالقة الكلية (</t>
    </r>
    <r>
      <rPr>
        <b/>
        <sz val="12"/>
        <color indexed="16"/>
        <rFont val="Times New Roman"/>
        <family val="1"/>
      </rPr>
      <t>TSP)</t>
    </r>
    <r>
      <rPr>
        <b/>
        <sz val="12"/>
        <color indexed="16"/>
        <rFont val="Arial"/>
        <family val="2"/>
      </rPr>
      <t xml:space="preserve"> في محافظة بغداد (محطة الوزيرية) حسب الشهر لسنة 2017</t>
    </r>
  </si>
  <si>
    <r>
      <t xml:space="preserve">الدقائق العالقة الكلية </t>
    </r>
    <r>
      <rPr>
        <b/>
        <sz val="10"/>
        <color indexed="9"/>
        <rFont val="Times New Roman"/>
        <family val="1"/>
      </rPr>
      <t xml:space="preserve">TSP </t>
    </r>
    <r>
      <rPr>
        <b/>
        <sz val="10"/>
        <color indexed="9"/>
        <rFont val="Arial"/>
        <family val="2"/>
      </rPr>
      <t xml:space="preserve"> </t>
    </r>
  </si>
  <si>
    <r>
      <t>SO</t>
    </r>
    <r>
      <rPr>
        <sz val="8"/>
        <color indexed="9"/>
        <rFont val="Times New Roman"/>
        <family val="1"/>
      </rPr>
      <t xml:space="preserve">2 </t>
    </r>
  </si>
  <si>
    <r>
      <t>NO</t>
    </r>
    <r>
      <rPr>
        <b/>
        <sz val="8"/>
        <color indexed="9"/>
        <rFont val="Times New Roman"/>
        <family val="1"/>
      </rPr>
      <t>2</t>
    </r>
    <r>
      <rPr>
        <b/>
        <sz val="10"/>
        <color indexed="9"/>
        <rFont val="Times New Roman"/>
        <family val="1"/>
      </rPr>
      <t xml:space="preserve"> </t>
    </r>
  </si>
  <si>
    <r>
      <t>NO</t>
    </r>
    <r>
      <rPr>
        <b/>
        <sz val="8"/>
        <color indexed="9"/>
        <rFont val="Times New Roman"/>
        <family val="1"/>
      </rPr>
      <t xml:space="preserve"> </t>
    </r>
  </si>
  <si>
    <t>الإستهلاك المحلي للمنتجات البترولية والغاز الطبيعي للسنوات (2012-2017)</t>
  </si>
  <si>
    <r>
      <rPr>
        <b/>
        <sz val="10"/>
        <color indexed="28"/>
        <rFont val="Calibri"/>
        <family val="2"/>
      </rPr>
      <t>mg</t>
    </r>
    <r>
      <rPr>
        <b/>
        <sz val="10"/>
        <color indexed="28"/>
        <rFont val="Times New Roman"/>
        <family val="1"/>
      </rPr>
      <t>/m</t>
    </r>
    <r>
      <rPr>
        <b/>
        <sz val="10"/>
        <color indexed="28"/>
        <rFont val="Calibri"/>
        <family val="2"/>
      </rPr>
      <t>³</t>
    </r>
  </si>
  <si>
    <t>محطة ساحة الاندلس</t>
  </si>
  <si>
    <t>.. لا توجد كميات بسبب توقف المصافي</t>
  </si>
  <si>
    <t xml:space="preserve"> مصافي الشمال</t>
  </si>
  <si>
    <t>غاز (حامضي + هيدروكاربوني + الوقود)</t>
  </si>
  <si>
    <t>.. بيانات غير متوفرة  في كل من المحافظات (نينوى، صلاح الدين والانبار)</t>
  </si>
  <si>
    <t>.. بيانات غير متوفرة في كل من المحافظات (نينوى، صلاح الدين والانبار) ، اما في المحافظات (ديالى، بغداد، كربلاء وميسان) فلم تتوفر قراءات لبعض الاشهر</t>
  </si>
  <si>
    <t>3. كميات زيت الوقود للعامين (2016 و2017) تتضمن الكميات المباعة للناقلات الاجنبية</t>
  </si>
  <si>
    <t xml:space="preserve">ملاحظات: </t>
  </si>
  <si>
    <r>
      <t xml:space="preserve">ملاحظة : المحدد اليومي الوطني المقترح لمجموع الدقائق العالقة </t>
    </r>
    <r>
      <rPr>
        <b/>
        <sz val="9"/>
        <color indexed="16"/>
        <rFont val="Times New Roman"/>
        <family val="1"/>
      </rPr>
      <t>350</t>
    </r>
    <r>
      <rPr>
        <b/>
        <sz val="9"/>
        <color indexed="16"/>
        <rFont val="Arial"/>
        <family val="2"/>
      </rPr>
      <t xml:space="preserve"> (µg/m³) يوم مغبر  </t>
    </r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</si>
</sst>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د.ع.&quot;\ #,##0_-;&quot;د.ع.&quot;\ #,##0\-"/>
    <numFmt numFmtId="173" formatCode="&quot;د.ع.&quot;\ #,##0_-;[Red]&quot;د.ع.&quot;\ #,##0\-"/>
    <numFmt numFmtId="174" formatCode="&quot;د.ع.&quot;\ #,##0.00_-;&quot;د.ع.&quot;\ #,##0.00\-"/>
    <numFmt numFmtId="175" formatCode="&quot;د.ع.&quot;\ #,##0.00_-;[Red]&quot;د.ع.&quot;\ #,##0.00\-"/>
    <numFmt numFmtId="176" formatCode="_-&quot;د.ع.&quot;\ * #,##0_-;_-&quot;د.ع.&quot;\ * #,##0\-;_-&quot;د.ع.&quot;\ * &quot;-&quot;_-;_-@_-"/>
    <numFmt numFmtId="177" formatCode="_-* #,##0_-;_-* #,##0\-;_-* &quot;-&quot;_-;_-@_-"/>
    <numFmt numFmtId="178" formatCode="_-&quot;د.ع.&quot;\ * #,##0.00_-;_-&quot;د.ع.&quot;\ * #,##0.00\-;_-&quot;د.ع.&quot;\ * &quot;-&quot;??_-;_-@_-"/>
    <numFmt numFmtId="179" formatCode="_-* #,##0.00_-;_-* #,##0.00\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0.0"/>
    <numFmt numFmtId="187" formatCode="mmm\-yyyy"/>
    <numFmt numFmtId="188" formatCode="[$-409]dddd\,\ mmmm\ dd\,\ yyyy"/>
    <numFmt numFmtId="189" formatCode="[$-801]dd\ mmmm\,\ yyyy"/>
    <numFmt numFmtId="190" formatCode="0.000"/>
    <numFmt numFmtId="191" formatCode="[$-809]dd\ mmmm\ yyyy"/>
    <numFmt numFmtId="192" formatCode="#,##0.0"/>
    <numFmt numFmtId="193" formatCode="0.0000"/>
    <numFmt numFmtId="194" formatCode="0.00000"/>
    <numFmt numFmtId="195" formatCode="[$-1010000]yyyy/mm/dd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-* #,##0.0_-;_-* #,##0.0\-;_-* &quot;-&quot;??_-;_-@_-"/>
    <numFmt numFmtId="201" formatCode="_-* #,##0_-;_-* #,##0\-;_-* &quot;-&quot;??_-;_-@_-"/>
    <numFmt numFmtId="202" formatCode="#,##0.0_ ;\-#,##0.0\ "/>
    <numFmt numFmtId="203" formatCode="#,##0_ ;\-#,##0\ "/>
    <numFmt numFmtId="204" formatCode="#,##0.00_ ;\-#,##0.00\ "/>
    <numFmt numFmtId="205" formatCode="_(* #,##0.0_);_(* \(#,##0.0\);_(* &quot;-&quot;??_);_(@_)"/>
    <numFmt numFmtId="206" formatCode="_(* #,##0_);_(* \(#,##0\);_(* &quot;-&quot;??_);_(@_)"/>
    <numFmt numFmtId="207" formatCode="#,##0.000_ ;\-#,##0.000\ "/>
    <numFmt numFmtId="208" formatCode="_-* #,##0.000_-;_-* #,##0.000\-;_-* &quot;-&quot;??_-;_-@_-"/>
    <numFmt numFmtId="209" formatCode="[$-409]h:mm:ss\ AM/PM"/>
    <numFmt numFmtId="210" formatCode="0.000000"/>
    <numFmt numFmtId="211" formatCode="0.0000000"/>
    <numFmt numFmtId="212" formatCode="0.00000000"/>
    <numFmt numFmtId="213" formatCode="0.000000000"/>
    <numFmt numFmtId="214" formatCode="0.0000000000"/>
    <numFmt numFmtId="215" formatCode="_-* #,##0.0000_-;_-* #,##0.0000\-;_-* &quot;-&quot;??_-;_-@_-"/>
    <numFmt numFmtId="216" formatCode="_-* #,##0.00000_-;_-* #,##0.00000\-;_-* &quot;-&quot;??_-;_-@_-"/>
    <numFmt numFmtId="217" formatCode="_-* #,##0.000000_-;_-* #,##0.000000\-;_-* &quot;-&quot;??_-;_-@_-"/>
    <numFmt numFmtId="218" formatCode="_-* #,##0.0000000_-;_-* #,##0.0000000\-;_-* &quot;-&quot;??_-;_-@_-"/>
    <numFmt numFmtId="219" formatCode="_-* #,##0.00000000_-;_-* #,##0.00000000\-;_-* &quot;-&quot;??_-;_-@_-"/>
    <numFmt numFmtId="220" formatCode="#,##0.00000000_ ;\-#,##0.00000000\ "/>
    <numFmt numFmtId="221" formatCode="#,##0.0000000_ ;\-#,##0.0000000\ "/>
    <numFmt numFmtId="222" formatCode="#,##0.000000_ ;\-#,##0.000000\ "/>
    <numFmt numFmtId="223" formatCode="#,##0.00000_ ;\-#,##0.00000\ "/>
    <numFmt numFmtId="224" formatCode="#,##0.0000_ ;\-#,##0.0000\ "/>
  </numFmts>
  <fonts count="9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Simplified Arabic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Times New Roman"/>
      <family val="1"/>
    </font>
    <font>
      <b/>
      <sz val="9"/>
      <color indexed="16"/>
      <name val="Arial"/>
      <family val="2"/>
    </font>
    <font>
      <b/>
      <sz val="9"/>
      <color indexed="16"/>
      <name val="Times New Roman"/>
      <family val="1"/>
    </font>
    <font>
      <b/>
      <sz val="10"/>
      <color indexed="28"/>
      <name val="Calibri"/>
      <family val="2"/>
    </font>
    <font>
      <b/>
      <sz val="10"/>
      <color indexed="28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9"/>
      <color indexed="28"/>
      <name val="Calibri"/>
      <family val="2"/>
    </font>
    <font>
      <b/>
      <sz val="12"/>
      <color indexed="16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28"/>
      <name val="Arial"/>
      <family val="2"/>
    </font>
    <font>
      <b/>
      <sz val="10"/>
      <color indexed="16"/>
      <name val="Arial"/>
      <family val="2"/>
    </font>
    <font>
      <b/>
      <sz val="10"/>
      <color indexed="16"/>
      <name val="Times New Roman"/>
      <family val="1"/>
    </font>
    <font>
      <sz val="10"/>
      <color indexed="16"/>
      <name val="Arial"/>
      <family val="2"/>
    </font>
    <font>
      <sz val="10"/>
      <color indexed="16"/>
      <name val="Times New Roman"/>
      <family val="1"/>
    </font>
    <font>
      <b/>
      <sz val="9"/>
      <color indexed="16"/>
      <name val="Simplified Arabic"/>
      <family val="1"/>
    </font>
    <font>
      <b/>
      <sz val="10"/>
      <color indexed="16"/>
      <name val="Simplified Arabic"/>
      <family val="1"/>
    </font>
    <font>
      <b/>
      <sz val="10"/>
      <color indexed="8"/>
      <name val="Times New Roman"/>
      <family val="1"/>
    </font>
    <font>
      <b/>
      <sz val="12"/>
      <color indexed="28"/>
      <name val="Arial"/>
      <family val="2"/>
    </font>
    <font>
      <b/>
      <sz val="9"/>
      <color indexed="28"/>
      <name val="Arial"/>
      <family val="2"/>
    </font>
    <font>
      <b/>
      <sz val="10.5"/>
      <color indexed="8"/>
      <name val="Arial"/>
      <family val="0"/>
    </font>
    <font>
      <b/>
      <sz val="10.5"/>
      <color indexed="8"/>
      <name val="Calibri"/>
      <family val="0"/>
    </font>
    <font>
      <b/>
      <sz val="9.6"/>
      <color indexed="8"/>
      <name val="Arial"/>
      <family val="0"/>
    </font>
    <font>
      <b/>
      <sz val="9.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660033"/>
      <name val="Arial"/>
      <family val="2"/>
    </font>
    <font>
      <b/>
      <sz val="10"/>
      <color theme="0"/>
      <name val="Arial"/>
      <family val="2"/>
    </font>
    <font>
      <b/>
      <sz val="10"/>
      <color theme="5" tint="-0.4999699890613556"/>
      <name val="Arial"/>
      <family val="2"/>
    </font>
    <font>
      <b/>
      <sz val="10"/>
      <color theme="5" tint="-0.4999699890613556"/>
      <name val="Times New Roman"/>
      <family val="1"/>
    </font>
    <font>
      <sz val="10"/>
      <color theme="5" tint="-0.4999699890613556"/>
      <name val="Arial"/>
      <family val="2"/>
    </font>
    <font>
      <b/>
      <sz val="9"/>
      <color theme="5" tint="-0.4999699890613556"/>
      <name val="Arial"/>
      <family val="2"/>
    </font>
    <font>
      <sz val="10"/>
      <color theme="5" tint="-0.4999699890613556"/>
      <name val="Times New Roman"/>
      <family val="1"/>
    </font>
    <font>
      <b/>
      <sz val="9"/>
      <color theme="5" tint="-0.4999699890613556"/>
      <name val="Times New Roman"/>
      <family val="1"/>
    </font>
    <font>
      <b/>
      <sz val="9"/>
      <color theme="5" tint="-0.4999699890613556"/>
      <name val="Simplified Arabic"/>
      <family val="1"/>
    </font>
    <font>
      <b/>
      <sz val="12"/>
      <color theme="5" tint="-0.4999699890613556"/>
      <name val="Arial"/>
      <family val="2"/>
    </font>
    <font>
      <b/>
      <sz val="10"/>
      <color theme="5" tint="-0.4999699890613556"/>
      <name val="Simplified Arabic"/>
      <family val="1"/>
    </font>
    <font>
      <b/>
      <sz val="10"/>
      <color theme="1"/>
      <name val="Times New Roman"/>
      <family val="1"/>
    </font>
    <font>
      <b/>
      <sz val="9"/>
      <color theme="5" tint="-0.4999699890613556"/>
      <name val="Cambria"/>
      <family val="1"/>
    </font>
    <font>
      <b/>
      <sz val="12"/>
      <color rgb="FF660033"/>
      <name val="Arial"/>
      <family val="2"/>
    </font>
    <font>
      <b/>
      <sz val="9"/>
      <color rgb="FF660033"/>
      <name val="Arial"/>
      <family val="2"/>
    </font>
    <font>
      <sz val="10"/>
      <color rgb="FF632523"/>
      <name val="Arial"/>
      <family val="2"/>
    </font>
    <font>
      <b/>
      <sz val="9"/>
      <color rgb="FF632523"/>
      <name val="Arial"/>
      <family val="2"/>
    </font>
    <font>
      <b/>
      <sz val="10"/>
      <name val="Cambria"/>
      <family val="1"/>
    </font>
    <font>
      <b/>
      <sz val="10"/>
      <color rgb="FF660033"/>
      <name val="Cambria"/>
      <family val="1"/>
    </font>
    <font>
      <b/>
      <sz val="10"/>
      <color theme="0"/>
      <name val="Cambria"/>
      <family val="1"/>
    </font>
    <font>
      <b/>
      <sz val="10"/>
      <color theme="5" tint="-0.4999699890613556"/>
      <name val="Cambria"/>
      <family val="1"/>
    </font>
    <font>
      <b/>
      <sz val="10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EF4FE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59" fillId="26" borderId="0" xfId="39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readingOrder="2"/>
    </xf>
    <xf numFmtId="179" fontId="74" fillId="33" borderId="10" xfId="42" applyFont="1" applyFill="1" applyBorder="1" applyAlignment="1">
      <alignment horizontal="right" vertical="center" wrapText="1"/>
    </xf>
    <xf numFmtId="0" fontId="75" fillId="34" borderId="11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right" vertical="center" wrapText="1"/>
    </xf>
    <xf numFmtId="0" fontId="76" fillId="0" borderId="0" xfId="0" applyFont="1" applyBorder="1" applyAlignment="1">
      <alignment horizontal="center"/>
    </xf>
    <xf numFmtId="186" fontId="77" fillId="0" borderId="0" xfId="0" applyNumberFormat="1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/>
    </xf>
    <xf numFmtId="0" fontId="79" fillId="0" borderId="0" xfId="0" applyFont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78" fillId="0" borderId="0" xfId="0" applyFont="1" applyAlignment="1">
      <alignment/>
    </xf>
    <xf numFmtId="0" fontId="79" fillId="0" borderId="0" xfId="0" applyFont="1" applyBorder="1" applyAlignment="1">
      <alignment horizontal="right" vertical="center" wrapText="1"/>
    </xf>
    <xf numFmtId="0" fontId="77" fillId="0" borderId="0" xfId="0" applyFont="1" applyBorder="1" applyAlignment="1">
      <alignment horizontal="right" vertical="center" wrapText="1"/>
    </xf>
    <xf numFmtId="0" fontId="78" fillId="0" borderId="13" xfId="0" applyFont="1" applyBorder="1" applyAlignment="1">
      <alignment/>
    </xf>
    <xf numFmtId="0" fontId="81" fillId="0" borderId="13" xfId="0" applyFont="1" applyBorder="1" applyAlignment="1">
      <alignment vertical="center" wrapText="1"/>
    </xf>
    <xf numFmtId="0" fontId="79" fillId="0" borderId="13" xfId="0" applyFont="1" applyBorder="1" applyAlignment="1">
      <alignment vertical="center" wrapText="1"/>
    </xf>
    <xf numFmtId="0" fontId="76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right" vertical="center" wrapText="1"/>
    </xf>
    <xf numFmtId="0" fontId="81" fillId="0" borderId="13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/>
    </xf>
    <xf numFmtId="0" fontId="79" fillId="0" borderId="0" xfId="0" applyFont="1" applyAlignment="1">
      <alignment horizontal="right" vertical="center" wrapText="1"/>
    </xf>
    <xf numFmtId="0" fontId="78" fillId="0" borderId="0" xfId="0" applyFont="1" applyAlignment="1">
      <alignment horizontal="center"/>
    </xf>
    <xf numFmtId="0" fontId="77" fillId="0" borderId="13" xfId="0" applyFont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190" fontId="77" fillId="0" borderId="0" xfId="0" applyNumberFormat="1" applyFont="1" applyBorder="1" applyAlignment="1">
      <alignment horizontal="center" vertical="center" wrapText="1"/>
    </xf>
    <xf numFmtId="190" fontId="79" fillId="0" borderId="0" xfId="0" applyNumberFormat="1" applyFont="1" applyAlignment="1">
      <alignment horizontal="right" vertical="center" wrapText="1"/>
    </xf>
    <xf numFmtId="0" fontId="79" fillId="0" borderId="0" xfId="0" applyFont="1" applyAlignment="1">
      <alignment horizontal="right" vertical="center" readingOrder="2"/>
    </xf>
    <xf numFmtId="0" fontId="85" fillId="0" borderId="15" xfId="0" applyFont="1" applyBorder="1" applyAlignment="1">
      <alignment horizontal="right" vertical="center"/>
    </xf>
    <xf numFmtId="0" fontId="85" fillId="0" borderId="16" xfId="0" applyFont="1" applyBorder="1" applyAlignment="1">
      <alignment horizontal="right" vertical="center"/>
    </xf>
    <xf numFmtId="0" fontId="85" fillId="0" borderId="10" xfId="0" applyFont="1" applyBorder="1" applyAlignment="1">
      <alignment horizontal="right" vertical="center"/>
    </xf>
    <xf numFmtId="1" fontId="85" fillId="0" borderId="17" xfId="0" applyNumberFormat="1" applyFont="1" applyBorder="1" applyAlignment="1">
      <alignment horizontal="right" vertical="center"/>
    </xf>
    <xf numFmtId="0" fontId="85" fillId="0" borderId="0" xfId="0" applyFont="1" applyFill="1" applyBorder="1" applyAlignment="1">
      <alignment horizontal="right" vertical="center"/>
    </xf>
    <xf numFmtId="0" fontId="85" fillId="0" borderId="18" xfId="0" applyFont="1" applyFill="1" applyBorder="1" applyAlignment="1">
      <alignment horizontal="right" vertical="center"/>
    </xf>
    <xf numFmtId="0" fontId="85" fillId="0" borderId="17" xfId="0" applyFont="1" applyBorder="1" applyAlignment="1">
      <alignment vertical="center" wrapText="1"/>
    </xf>
    <xf numFmtId="0" fontId="85" fillId="0" borderId="17" xfId="0" applyFont="1" applyFill="1" applyBorder="1" applyAlignment="1">
      <alignment horizontal="right" vertical="center" wrapText="1"/>
    </xf>
    <xf numFmtId="0" fontId="85" fillId="0" borderId="17" xfId="0" applyFont="1" applyFill="1" applyBorder="1" applyAlignment="1">
      <alignment vertical="center" wrapText="1"/>
    </xf>
    <xf numFmtId="0" fontId="85" fillId="0" borderId="16" xfId="0" applyFont="1" applyBorder="1" applyAlignment="1">
      <alignment vertical="center" wrapText="1"/>
    </xf>
    <xf numFmtId="0" fontId="85" fillId="0" borderId="16" xfId="0" applyFont="1" applyFill="1" applyBorder="1" applyAlignment="1">
      <alignment vertical="center" wrapText="1"/>
    </xf>
    <xf numFmtId="0" fontId="85" fillId="0" borderId="10" xfId="0" applyFont="1" applyBorder="1" applyAlignment="1">
      <alignment vertical="center" wrapText="1"/>
    </xf>
    <xf numFmtId="0" fontId="85" fillId="0" borderId="16" xfId="0" applyFont="1" applyFill="1" applyBorder="1" applyAlignment="1">
      <alignment horizontal="right" vertical="center" wrapText="1"/>
    </xf>
    <xf numFmtId="0" fontId="85" fillId="0" borderId="18" xfId="0" applyFont="1" applyBorder="1" applyAlignment="1">
      <alignment vertical="center" wrapText="1"/>
    </xf>
    <xf numFmtId="0" fontId="85" fillId="0" borderId="15" xfId="0" applyFont="1" applyBorder="1" applyAlignment="1">
      <alignment vertical="center" wrapText="1"/>
    </xf>
    <xf numFmtId="190" fontId="85" fillId="0" borderId="15" xfId="0" applyNumberFormat="1" applyFont="1" applyBorder="1" applyAlignment="1">
      <alignment vertical="center" wrapText="1"/>
    </xf>
    <xf numFmtId="190" fontId="85" fillId="0" borderId="16" xfId="0" applyNumberFormat="1" applyFont="1" applyBorder="1" applyAlignment="1">
      <alignment vertical="center" wrapText="1"/>
    </xf>
    <xf numFmtId="0" fontId="85" fillId="0" borderId="19" xfId="0" applyFont="1" applyBorder="1" applyAlignment="1">
      <alignment vertical="center" wrapText="1"/>
    </xf>
    <xf numFmtId="190" fontId="85" fillId="0" borderId="19" xfId="0" applyNumberFormat="1" applyFont="1" applyBorder="1" applyAlignment="1">
      <alignment vertical="center" wrapText="1"/>
    </xf>
    <xf numFmtId="190" fontId="85" fillId="0" borderId="19" xfId="0" applyNumberFormat="1" applyFont="1" applyBorder="1" applyAlignment="1">
      <alignment horizontal="left" vertical="center" wrapText="1"/>
    </xf>
    <xf numFmtId="0" fontId="85" fillId="0" borderId="18" xfId="0" applyFont="1" applyFill="1" applyBorder="1" applyAlignment="1">
      <alignment vertical="center" wrapText="1"/>
    </xf>
    <xf numFmtId="0" fontId="85" fillId="0" borderId="13" xfId="0" applyFont="1" applyFill="1" applyBorder="1" applyAlignment="1">
      <alignment horizontal="right" vertical="center" wrapText="1"/>
    </xf>
    <xf numFmtId="0" fontId="85" fillId="0" borderId="10" xfId="0" applyFont="1" applyFill="1" applyBorder="1" applyAlignment="1">
      <alignment horizontal="right" vertical="center" wrapText="1"/>
    </xf>
    <xf numFmtId="0" fontId="85" fillId="0" borderId="19" xfId="0" applyFont="1" applyFill="1" applyBorder="1" applyAlignment="1">
      <alignment vertical="center" wrapText="1"/>
    </xf>
    <xf numFmtId="0" fontId="85" fillId="0" borderId="13" xfId="0" applyFont="1" applyFill="1" applyBorder="1" applyAlignment="1">
      <alignment horizontal="left" vertical="center" wrapText="1"/>
    </xf>
    <xf numFmtId="0" fontId="79" fillId="0" borderId="0" xfId="0" applyFont="1" applyBorder="1" applyAlignment="1">
      <alignment horizontal="right" vertical="center" wrapText="1"/>
    </xf>
    <xf numFmtId="0" fontId="79" fillId="0" borderId="13" xfId="0" applyFont="1" applyBorder="1" applyAlignment="1">
      <alignment vertical="center" wrapText="1"/>
    </xf>
    <xf numFmtId="201" fontId="3" fillId="0" borderId="15" xfId="42" applyNumberFormat="1" applyFont="1" applyBorder="1" applyAlignment="1">
      <alignment horizontal="left" vertical="center" wrapText="1"/>
    </xf>
    <xf numFmtId="201" fontId="3" fillId="0" borderId="16" xfId="42" applyNumberFormat="1" applyFont="1" applyBorder="1" applyAlignment="1">
      <alignment horizontal="left" vertical="center" wrapText="1"/>
    </xf>
    <xf numFmtId="200" fontId="3" fillId="0" borderId="16" xfId="42" applyNumberFormat="1" applyFont="1" applyBorder="1" applyAlignment="1">
      <alignment horizontal="left" vertical="center" wrapText="1"/>
    </xf>
    <xf numFmtId="200" fontId="3" fillId="0" borderId="17" xfId="42" applyNumberFormat="1" applyFont="1" applyBorder="1" applyAlignment="1">
      <alignment horizontal="left" vertical="center" wrapText="1"/>
    </xf>
    <xf numFmtId="200" fontId="3" fillId="0" borderId="19" xfId="42" applyNumberFormat="1" applyFont="1" applyBorder="1" applyAlignment="1">
      <alignment horizontal="left" vertical="center" wrapText="1"/>
    </xf>
    <xf numFmtId="0" fontId="75" fillId="34" borderId="11" xfId="0" applyFont="1" applyFill="1" applyBorder="1" applyAlignment="1">
      <alignment horizontal="center" vertical="center" wrapText="1"/>
    </xf>
    <xf numFmtId="0" fontId="86" fillId="0" borderId="13" xfId="0" applyFont="1" applyBorder="1" applyAlignment="1">
      <alignment vertical="center" wrapText="1"/>
    </xf>
    <xf numFmtId="0" fontId="0" fillId="0" borderId="0" xfId="58">
      <alignment/>
      <protection/>
    </xf>
    <xf numFmtId="0" fontId="83" fillId="0" borderId="0" xfId="58" applyFont="1" applyAlignment="1">
      <alignment horizontal="center" vertical="center" wrapText="1"/>
      <protection/>
    </xf>
    <xf numFmtId="201" fontId="85" fillId="0" borderId="15" xfId="44" applyNumberFormat="1" applyFont="1" applyBorder="1" applyAlignment="1">
      <alignment horizontal="left" vertical="center" wrapText="1"/>
    </xf>
    <xf numFmtId="201" fontId="85" fillId="0" borderId="16" xfId="44" applyNumberFormat="1" applyFont="1" applyBorder="1" applyAlignment="1">
      <alignment horizontal="left" vertical="center" wrapText="1"/>
    </xf>
    <xf numFmtId="171" fontId="0" fillId="0" borderId="0" xfId="58" applyNumberFormat="1">
      <alignment/>
      <protection/>
    </xf>
    <xf numFmtId="201" fontId="85" fillId="0" borderId="19" xfId="44" applyNumberFormat="1" applyFont="1" applyBorder="1" applyAlignment="1">
      <alignment horizontal="left" vertical="center" wrapText="1"/>
    </xf>
    <xf numFmtId="0" fontId="76" fillId="0" borderId="20" xfId="58" applyFont="1" applyBorder="1" applyAlignment="1">
      <alignment horizontal="right" vertical="center" wrapText="1"/>
      <protection/>
    </xf>
    <xf numFmtId="0" fontId="76" fillId="0" borderId="20" xfId="58" applyFont="1" applyBorder="1" applyAlignment="1">
      <alignment horizontal="center" vertical="center" wrapText="1"/>
      <protection/>
    </xf>
    <xf numFmtId="0" fontId="79" fillId="0" borderId="0" xfId="58" applyFont="1" applyBorder="1" applyAlignment="1">
      <alignment horizontal="right" vertical="center"/>
      <protection/>
    </xf>
    <xf numFmtId="0" fontId="7" fillId="0" borderId="13" xfId="58" applyFont="1" applyBorder="1" applyAlignment="1">
      <alignment horizontal="center" vertical="center" wrapText="1"/>
      <protection/>
    </xf>
    <xf numFmtId="0" fontId="0" fillId="0" borderId="0" xfId="58" applyAlignment="1">
      <alignment horizontal="center"/>
      <protection/>
    </xf>
    <xf numFmtId="0" fontId="85" fillId="0" borderId="19" xfId="0" applyFont="1" applyFill="1" applyBorder="1" applyAlignment="1">
      <alignment horizontal="left" vertical="center" wrapText="1"/>
    </xf>
    <xf numFmtId="0" fontId="85" fillId="0" borderId="13" xfId="0" applyFont="1" applyFill="1" applyBorder="1" applyAlignment="1">
      <alignment vertical="center" wrapText="1"/>
    </xf>
    <xf numFmtId="0" fontId="85" fillId="0" borderId="15" xfId="0" applyFont="1" applyFill="1" applyBorder="1" applyAlignment="1">
      <alignment horizontal="right" vertical="center" wrapText="1"/>
    </xf>
    <xf numFmtId="0" fontId="85" fillId="0" borderId="0" xfId="0" applyFont="1" applyFill="1" applyBorder="1" applyAlignment="1">
      <alignment vertical="center" wrapText="1"/>
    </xf>
    <xf numFmtId="0" fontId="85" fillId="0" borderId="15" xfId="0" applyFont="1" applyFill="1" applyBorder="1" applyAlignment="1">
      <alignment vertical="center" wrapText="1"/>
    </xf>
    <xf numFmtId="0" fontId="85" fillId="0" borderId="16" xfId="0" applyFont="1" applyFill="1" applyBorder="1" applyAlignment="1">
      <alignment horizontal="left" vertical="center" wrapText="1"/>
    </xf>
    <xf numFmtId="0" fontId="85" fillId="0" borderId="16" xfId="58" applyFont="1" applyFill="1" applyBorder="1" applyAlignment="1">
      <alignment horizontal="left" vertical="center" wrapText="1"/>
      <protection/>
    </xf>
    <xf numFmtId="0" fontId="76" fillId="0" borderId="0" xfId="58" applyFont="1" applyBorder="1" applyAlignment="1">
      <alignment horizontal="right" vertical="center" wrapText="1"/>
      <protection/>
    </xf>
    <xf numFmtId="0" fontId="76" fillId="0" borderId="0" xfId="58" applyFont="1" applyBorder="1" applyAlignment="1">
      <alignment horizontal="center" vertical="center" wrapText="1"/>
      <protection/>
    </xf>
    <xf numFmtId="0" fontId="75" fillId="34" borderId="11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right" vertical="center" wrapText="1"/>
    </xf>
    <xf numFmtId="0" fontId="79" fillId="0" borderId="0" xfId="0" applyFont="1" applyAlignment="1">
      <alignment horizontal="right" vertical="center" wrapText="1"/>
    </xf>
    <xf numFmtId="0" fontId="81" fillId="0" borderId="13" xfId="58" applyFont="1" applyBorder="1" applyAlignment="1">
      <alignment horizontal="left" vertical="center" wrapText="1"/>
      <protection/>
    </xf>
    <xf numFmtId="0" fontId="79" fillId="0" borderId="0" xfId="0" applyFont="1" applyBorder="1" applyAlignment="1">
      <alignment vertical="center" wrapText="1"/>
    </xf>
    <xf numFmtId="0" fontId="83" fillId="0" borderId="0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right" vertical="center" wrapText="1"/>
    </xf>
    <xf numFmtId="0" fontId="87" fillId="0" borderId="0" xfId="0" applyFont="1" applyAlignment="1">
      <alignment vertical="center" wrapText="1"/>
    </xf>
    <xf numFmtId="0" fontId="83" fillId="0" borderId="0" xfId="0" applyFont="1" applyAlignment="1">
      <alignment vertical="center" wrapText="1"/>
    </xf>
    <xf numFmtId="0" fontId="83" fillId="0" borderId="14" xfId="0" applyFont="1" applyBorder="1" applyAlignment="1">
      <alignment vertical="center" wrapText="1"/>
    </xf>
    <xf numFmtId="0" fontId="78" fillId="0" borderId="14" xfId="0" applyFont="1" applyBorder="1" applyAlignment="1">
      <alignment/>
    </xf>
    <xf numFmtId="0" fontId="76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179" fontId="88" fillId="33" borderId="10" xfId="42" applyFont="1" applyFill="1" applyBorder="1" applyAlignment="1">
      <alignment horizontal="right" vertical="center" wrapText="1"/>
    </xf>
    <xf numFmtId="0" fontId="79" fillId="0" borderId="13" xfId="0" applyFont="1" applyBorder="1" applyAlignment="1">
      <alignment horizontal="right" vertical="center" wrapText="1"/>
    </xf>
    <xf numFmtId="0" fontId="75" fillId="34" borderId="20" xfId="0" applyFont="1" applyFill="1" applyBorder="1" applyAlignment="1">
      <alignment horizontal="center" vertical="center" wrapText="1"/>
    </xf>
    <xf numFmtId="0" fontId="79" fillId="0" borderId="13" xfId="0" applyFont="1" applyBorder="1" applyAlignment="1">
      <alignment vertical="center" wrapText="1"/>
    </xf>
    <xf numFmtId="0" fontId="81" fillId="0" borderId="13" xfId="0" applyFont="1" applyBorder="1" applyAlignment="1">
      <alignment horizontal="center" vertical="center" wrapText="1"/>
    </xf>
    <xf numFmtId="0" fontId="79" fillId="0" borderId="0" xfId="0" applyFont="1" applyAlignment="1">
      <alignment horizontal="right" vertical="top" wrapText="1"/>
    </xf>
    <xf numFmtId="20" fontId="79" fillId="0" borderId="0" xfId="0" applyNumberFormat="1" applyFont="1" applyBorder="1" applyAlignment="1">
      <alignment vertical="center" wrapText="1"/>
    </xf>
    <xf numFmtId="201" fontId="3" fillId="0" borderId="0" xfId="42" applyNumberFormat="1" applyFont="1" applyBorder="1" applyAlignment="1">
      <alignment horizontal="left" vertical="center" wrapText="1"/>
    </xf>
    <xf numFmtId="179" fontId="88" fillId="33" borderId="12" xfId="44" applyFont="1" applyFill="1" applyBorder="1" applyAlignment="1">
      <alignment horizontal="right" vertical="center" wrapText="1"/>
    </xf>
    <xf numFmtId="179" fontId="88" fillId="33" borderId="12" xfId="42" applyFont="1" applyFill="1" applyBorder="1" applyAlignment="1">
      <alignment horizontal="right" vertical="center" wrapText="1"/>
    </xf>
    <xf numFmtId="190" fontId="85" fillId="33" borderId="21" xfId="0" applyNumberFormat="1" applyFont="1" applyFill="1" applyBorder="1" applyAlignment="1">
      <alignment vertical="center" wrapText="1"/>
    </xf>
    <xf numFmtId="200" fontId="3" fillId="33" borderId="21" xfId="42" applyNumberFormat="1" applyFont="1" applyFill="1" applyBorder="1" applyAlignment="1">
      <alignment horizontal="left" vertical="center" wrapText="1"/>
    </xf>
    <xf numFmtId="200" fontId="3" fillId="33" borderId="21" xfId="0" applyNumberFormat="1" applyFont="1" applyFill="1" applyBorder="1" applyAlignment="1">
      <alignment horizontal="left" vertical="center" wrapText="1"/>
    </xf>
    <xf numFmtId="200" fontId="3" fillId="33" borderId="21" xfId="0" applyNumberFormat="1" applyFont="1" applyFill="1" applyBorder="1" applyAlignment="1">
      <alignment vertical="center" wrapText="1"/>
    </xf>
    <xf numFmtId="200" fontId="0" fillId="33" borderId="21" xfId="0" applyNumberFormat="1" applyFont="1" applyFill="1" applyBorder="1" applyAlignment="1">
      <alignment horizontal="left"/>
    </xf>
    <xf numFmtId="200" fontId="77" fillId="33" borderId="21" xfId="42" applyNumberFormat="1" applyFont="1" applyFill="1" applyBorder="1" applyAlignment="1">
      <alignment horizontal="left" vertical="center" wrapText="1"/>
    </xf>
    <xf numFmtId="201" fontId="3" fillId="33" borderId="21" xfId="42" applyNumberFormat="1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/>
    </xf>
    <xf numFmtId="0" fontId="1" fillId="0" borderId="15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33" borderId="21" xfId="0" applyFont="1" applyFill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1" fillId="0" borderId="15" xfId="58" applyFont="1" applyBorder="1" applyAlignment="1">
      <alignment horizontal="right" vertical="center" wrapText="1"/>
      <protection/>
    </xf>
    <xf numFmtId="0" fontId="1" fillId="0" borderId="16" xfId="58" applyFont="1" applyBorder="1" applyAlignment="1">
      <alignment horizontal="right" vertical="center" wrapText="1"/>
      <protection/>
    </xf>
    <xf numFmtId="0" fontId="1" fillId="0" borderId="19" xfId="58" applyFont="1" applyBorder="1" applyAlignment="1">
      <alignment horizontal="right" vertical="center" wrapText="1"/>
      <protection/>
    </xf>
    <xf numFmtId="0" fontId="89" fillId="0" borderId="0" xfId="0" applyFont="1" applyAlignment="1">
      <alignment/>
    </xf>
    <xf numFmtId="0" fontId="89" fillId="0" borderId="0" xfId="0" applyFont="1" applyAlignment="1">
      <alignment horizontal="center"/>
    </xf>
    <xf numFmtId="0" fontId="90" fillId="0" borderId="0" xfId="0" applyFont="1" applyAlignment="1">
      <alignment horizontal="right" vertical="top" wrapText="1"/>
    </xf>
    <xf numFmtId="0" fontId="90" fillId="0" borderId="0" xfId="0" applyFont="1" applyAlignment="1">
      <alignment vertical="center" wrapText="1"/>
    </xf>
    <xf numFmtId="0" fontId="79" fillId="0" borderId="0" xfId="0" applyFont="1" applyAlignment="1">
      <alignment horizontal="right" vertical="center" wrapText="1"/>
    </xf>
    <xf numFmtId="179" fontId="3" fillId="33" borderId="21" xfId="0" applyNumberFormat="1" applyFont="1" applyFill="1" applyBorder="1" applyAlignment="1">
      <alignment horizontal="left" vertical="center" wrapText="1"/>
    </xf>
    <xf numFmtId="0" fontId="75" fillId="34" borderId="11" xfId="0" applyFont="1" applyFill="1" applyBorder="1" applyAlignment="1">
      <alignment vertical="center" wrapText="1"/>
    </xf>
    <xf numFmtId="2" fontId="3" fillId="0" borderId="16" xfId="0" applyNumberFormat="1" applyFont="1" applyFill="1" applyBorder="1" applyAlignment="1">
      <alignment vertical="center" wrapText="1"/>
    </xf>
    <xf numFmtId="179" fontId="3" fillId="0" borderId="16" xfId="0" applyNumberFormat="1" applyFont="1" applyFill="1" applyBorder="1" applyAlignment="1">
      <alignment horizontal="left" vertical="center" wrapText="1"/>
    </xf>
    <xf numFmtId="200" fontId="3" fillId="0" borderId="16" xfId="0" applyNumberFormat="1" applyFont="1" applyFill="1" applyBorder="1" applyAlignment="1">
      <alignment horizontal="left" vertical="center" wrapText="1"/>
    </xf>
    <xf numFmtId="200" fontId="3" fillId="0" borderId="15" xfId="0" applyNumberFormat="1" applyFont="1" applyFill="1" applyBorder="1" applyAlignment="1">
      <alignment vertical="center" wrapText="1"/>
    </xf>
    <xf numFmtId="200" fontId="3" fillId="0" borderId="17" xfId="42" applyNumberFormat="1" applyFont="1" applyFill="1" applyBorder="1" applyAlignment="1">
      <alignment horizontal="left" vertical="center" wrapText="1"/>
    </xf>
    <xf numFmtId="200" fontId="3" fillId="0" borderId="0" xfId="42" applyNumberFormat="1" applyFont="1" applyFill="1" applyBorder="1" applyAlignment="1">
      <alignment horizontal="left" vertical="center" wrapText="1"/>
    </xf>
    <xf numFmtId="200" fontId="0" fillId="0" borderId="0" xfId="0" applyNumberFormat="1" applyFont="1" applyFill="1" applyAlignment="1">
      <alignment horizontal="left"/>
    </xf>
    <xf numFmtId="200" fontId="3" fillId="0" borderId="17" xfId="0" applyNumberFormat="1" applyFont="1" applyFill="1" applyBorder="1" applyAlignment="1">
      <alignment horizontal="left" vertical="center" wrapText="1"/>
    </xf>
    <xf numFmtId="200" fontId="3" fillId="0" borderId="16" xfId="42" applyNumberFormat="1" applyFont="1" applyFill="1" applyBorder="1" applyAlignment="1">
      <alignment horizontal="left" vertical="center" wrapText="1"/>
    </xf>
    <xf numFmtId="200" fontId="3" fillId="0" borderId="16" xfId="0" applyNumberFormat="1" applyFont="1" applyFill="1" applyBorder="1" applyAlignment="1">
      <alignment vertical="center" wrapText="1"/>
    </xf>
    <xf numFmtId="200" fontId="0" fillId="0" borderId="16" xfId="0" applyNumberFormat="1" applyFont="1" applyFill="1" applyBorder="1" applyAlignment="1">
      <alignment horizontal="left"/>
    </xf>
    <xf numFmtId="200" fontId="3" fillId="0" borderId="15" xfId="42" applyNumberFormat="1" applyFont="1" applyFill="1" applyBorder="1" applyAlignment="1">
      <alignment horizontal="left" vertical="center" wrapText="1"/>
    </xf>
    <xf numFmtId="200" fontId="3" fillId="0" borderId="10" xfId="42" applyNumberFormat="1" applyFont="1" applyFill="1" applyBorder="1" applyAlignment="1">
      <alignment horizontal="left" vertical="center" wrapText="1"/>
    </xf>
    <xf numFmtId="200" fontId="3" fillId="0" borderId="19" xfId="0" applyNumberFormat="1" applyFont="1" applyFill="1" applyBorder="1" applyAlignment="1">
      <alignment vertical="center" wrapText="1"/>
    </xf>
    <xf numFmtId="200" fontId="3" fillId="0" borderId="19" xfId="42" applyNumberFormat="1" applyFont="1" applyFill="1" applyBorder="1" applyAlignment="1">
      <alignment horizontal="left" vertical="center" wrapText="1"/>
    </xf>
    <xf numFmtId="200" fontId="0" fillId="0" borderId="19" xfId="0" applyNumberFormat="1" applyFont="1" applyFill="1" applyBorder="1" applyAlignment="1">
      <alignment horizontal="left"/>
    </xf>
    <xf numFmtId="200" fontId="3" fillId="0" borderId="10" xfId="0" applyNumberFormat="1" applyFont="1" applyFill="1" applyBorder="1" applyAlignment="1">
      <alignment horizontal="left" vertical="center" wrapText="1"/>
    </xf>
    <xf numFmtId="202" fontId="3" fillId="0" borderId="16" xfId="42" applyNumberFormat="1" applyFont="1" applyFill="1" applyBorder="1" applyAlignment="1">
      <alignment vertical="center" wrapText="1"/>
    </xf>
    <xf numFmtId="0" fontId="76" fillId="0" borderId="16" xfId="0" applyFont="1" applyFill="1" applyBorder="1" applyAlignment="1">
      <alignment horizontal="right" vertical="center" wrapText="1"/>
    </xf>
    <xf numFmtId="200" fontId="3" fillId="0" borderId="16" xfId="42" applyNumberFormat="1" applyFont="1" applyFill="1" applyBorder="1" applyAlignment="1">
      <alignment vertical="center" wrapText="1"/>
    </xf>
    <xf numFmtId="200" fontId="77" fillId="0" borderId="19" xfId="42" applyNumberFormat="1" applyFont="1" applyFill="1" applyBorder="1" applyAlignment="1">
      <alignment horizontal="left" vertical="center" wrapText="1"/>
    </xf>
    <xf numFmtId="200" fontId="3" fillId="0" borderId="0" xfId="42" applyNumberFormat="1" applyFont="1" applyFill="1" applyBorder="1" applyAlignment="1">
      <alignment horizontal="right" vertical="center" wrapText="1"/>
    </xf>
    <xf numFmtId="0" fontId="90" fillId="0" borderId="0" xfId="0" applyFont="1" applyAlignment="1">
      <alignment vertical="center" readingOrder="2"/>
    </xf>
    <xf numFmtId="186" fontId="3" fillId="0" borderId="16" xfId="42" applyNumberFormat="1" applyFont="1" applyBorder="1" applyAlignment="1">
      <alignment horizontal="left" vertical="center" wrapText="1"/>
    </xf>
    <xf numFmtId="186" fontId="3" fillId="0" borderId="17" xfId="42" applyNumberFormat="1" applyFont="1" applyBorder="1" applyAlignment="1">
      <alignment horizontal="left" vertical="center" wrapText="1"/>
    </xf>
    <xf numFmtId="186" fontId="3" fillId="0" borderId="16" xfId="0" applyNumberFormat="1" applyFont="1" applyBorder="1" applyAlignment="1">
      <alignment horizontal="left" vertical="center" wrapText="1"/>
    </xf>
    <xf numFmtId="186" fontId="3" fillId="33" borderId="21" xfId="42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201" fontId="3" fillId="0" borderId="15" xfId="42" applyNumberFormat="1" applyFont="1" applyFill="1" applyBorder="1" applyAlignment="1">
      <alignment horizontal="left" vertical="center" wrapText="1"/>
    </xf>
    <xf numFmtId="201" fontId="3" fillId="0" borderId="17" xfId="42" applyNumberFormat="1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/>
    </xf>
    <xf numFmtId="201" fontId="3" fillId="0" borderId="16" xfId="42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/>
    </xf>
    <xf numFmtId="201" fontId="3" fillId="0" borderId="19" xfId="42" applyNumberFormat="1" applyFont="1" applyFill="1" applyBorder="1" applyAlignment="1">
      <alignment horizontal="left" vertical="center" wrapText="1"/>
    </xf>
    <xf numFmtId="0" fontId="90" fillId="0" borderId="0" xfId="0" applyFont="1" applyAlignment="1">
      <alignment horizontal="right" vertical="center" readingOrder="2"/>
    </xf>
    <xf numFmtId="201" fontId="3" fillId="0" borderId="10" xfId="42" applyNumberFormat="1" applyFont="1" applyFill="1" applyBorder="1" applyAlignment="1">
      <alignment horizontal="left" vertical="center" wrapText="1"/>
    </xf>
    <xf numFmtId="201" fontId="3" fillId="0" borderId="13" xfId="42" applyNumberFormat="1" applyFont="1" applyFill="1" applyBorder="1" applyAlignment="1">
      <alignment horizontal="left" vertical="center" wrapText="1"/>
    </xf>
    <xf numFmtId="201" fontId="3" fillId="0" borderId="0" xfId="42" applyNumberFormat="1" applyFont="1" applyFill="1" applyBorder="1" applyAlignment="1">
      <alignment horizontal="left" vertical="center" wrapText="1"/>
    </xf>
    <xf numFmtId="201" fontId="3" fillId="0" borderId="15" xfId="42" applyNumberFormat="1" applyFont="1" applyFill="1" applyBorder="1" applyAlignment="1">
      <alignment vertical="center" wrapText="1"/>
    </xf>
    <xf numFmtId="201" fontId="3" fillId="0" borderId="16" xfId="42" applyNumberFormat="1" applyFont="1" applyFill="1" applyBorder="1" applyAlignment="1">
      <alignment vertical="center" wrapText="1"/>
    </xf>
    <xf numFmtId="201" fontId="3" fillId="0" borderId="0" xfId="42" applyNumberFormat="1" applyFont="1" applyFill="1" applyBorder="1" applyAlignment="1">
      <alignment vertical="center" wrapText="1"/>
    </xf>
    <xf numFmtId="201" fontId="3" fillId="0" borderId="12" xfId="42" applyNumberFormat="1" applyFont="1" applyFill="1" applyBorder="1" applyAlignment="1">
      <alignment horizontal="left" vertical="center" wrapText="1"/>
    </xf>
    <xf numFmtId="201" fontId="3" fillId="33" borderId="21" xfId="42" applyNumberFormat="1" applyFont="1" applyFill="1" applyBorder="1" applyAlignment="1">
      <alignment vertical="center" wrapText="1"/>
    </xf>
    <xf numFmtId="201" fontId="3" fillId="0" borderId="16" xfId="0" applyNumberFormat="1" applyFont="1" applyFill="1" applyBorder="1" applyAlignment="1">
      <alignment horizontal="left" vertical="center" wrapText="1"/>
    </xf>
    <xf numFmtId="201" fontId="3" fillId="0" borderId="10" xfId="0" applyNumberFormat="1" applyFont="1" applyFill="1" applyBorder="1" applyAlignment="1">
      <alignment horizontal="left" vertical="center" wrapText="1"/>
    </xf>
    <xf numFmtId="201" fontId="3" fillId="33" borderId="21" xfId="0" applyNumberFormat="1" applyFont="1" applyFill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1" fontId="3" fillId="0" borderId="17" xfId="0" applyNumberFormat="1" applyFont="1" applyBorder="1" applyAlignment="1">
      <alignment horizontal="left" vertical="center" wrapText="1"/>
    </xf>
    <xf numFmtId="1" fontId="3" fillId="0" borderId="19" xfId="0" applyNumberFormat="1" applyFont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left" vertical="center" wrapText="1"/>
    </xf>
    <xf numFmtId="1" fontId="3" fillId="0" borderId="15" xfId="0" applyNumberFormat="1" applyFont="1" applyBorder="1" applyAlignment="1">
      <alignment horizontal="left" vertical="center" wrapText="1"/>
    </xf>
    <xf numFmtId="1" fontId="3" fillId="33" borderId="21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91" fillId="0" borderId="13" xfId="0" applyFont="1" applyBorder="1" applyAlignment="1">
      <alignment vertical="center" wrapText="1"/>
    </xf>
    <xf numFmtId="0" fontId="91" fillId="0" borderId="16" xfId="0" applyFont="1" applyBorder="1" applyAlignment="1">
      <alignment vertical="center" wrapText="1"/>
    </xf>
    <xf numFmtId="0" fontId="91" fillId="0" borderId="18" xfId="0" applyFont="1" applyBorder="1" applyAlignment="1">
      <alignment vertical="center" wrapText="1"/>
    </xf>
    <xf numFmtId="0" fontId="1" fillId="0" borderId="0" xfId="0" applyFont="1" applyAlignment="1">
      <alignment/>
    </xf>
    <xf numFmtId="0" fontId="84" fillId="0" borderId="0" xfId="0" applyFont="1" applyBorder="1" applyAlignment="1">
      <alignment horizontal="right" vertical="center" wrapText="1"/>
    </xf>
    <xf numFmtId="0" fontId="75" fillId="34" borderId="0" xfId="0" applyFont="1" applyFill="1" applyBorder="1" applyAlignment="1">
      <alignment horizontal="right" vertical="center" wrapText="1"/>
    </xf>
    <xf numFmtId="0" fontId="75" fillId="34" borderId="20" xfId="0" applyFont="1" applyFill="1" applyBorder="1" applyAlignment="1">
      <alignment horizontal="right" vertical="center" wrapText="1"/>
    </xf>
    <xf numFmtId="0" fontId="79" fillId="0" borderId="0" xfId="0" applyFont="1" applyAlignment="1">
      <alignment horizontal="right" vertical="center" wrapText="1"/>
    </xf>
    <xf numFmtId="0" fontId="81" fillId="0" borderId="13" xfId="0" applyFont="1" applyBorder="1" applyAlignment="1">
      <alignment horizontal="right" vertical="center" wrapText="1"/>
    </xf>
    <xf numFmtId="0" fontId="83" fillId="0" borderId="14" xfId="0" applyFont="1" applyBorder="1" applyAlignment="1">
      <alignment horizontal="right" vertical="center" wrapText="1"/>
    </xf>
    <xf numFmtId="0" fontId="90" fillId="0" borderId="0" xfId="58" applyFont="1" applyBorder="1" applyAlignment="1">
      <alignment horizontal="right" vertical="center" wrapText="1" readingOrder="2"/>
      <protection/>
    </xf>
    <xf numFmtId="0" fontId="1" fillId="0" borderId="16" xfId="0" applyFont="1" applyBorder="1" applyAlignment="1">
      <alignment vertical="center" wrapText="1"/>
    </xf>
    <xf numFmtId="0" fontId="0" fillId="0" borderId="0" xfId="0" applyAlignment="1">
      <alignment/>
    </xf>
    <xf numFmtId="0" fontId="85" fillId="0" borderId="10" xfId="0" applyFont="1" applyBorder="1" applyAlignment="1">
      <alignment horizontal="right" vertical="center" wrapText="1"/>
    </xf>
    <xf numFmtId="1" fontId="85" fillId="0" borderId="19" xfId="0" applyNumberFormat="1" applyFont="1" applyFill="1" applyBorder="1" applyAlignment="1">
      <alignment horizontal="left" vertical="center" wrapText="1"/>
    </xf>
    <xf numFmtId="1" fontId="85" fillId="0" borderId="13" xfId="0" applyNumberFormat="1" applyFont="1" applyFill="1" applyBorder="1" applyAlignment="1">
      <alignment vertical="center" wrapText="1"/>
    </xf>
    <xf numFmtId="1" fontId="85" fillId="0" borderId="15" xfId="0" applyNumberFormat="1" applyFont="1" applyBorder="1" applyAlignment="1">
      <alignment vertical="center" wrapText="1"/>
    </xf>
    <xf numFmtId="1" fontId="85" fillId="0" borderId="18" xfId="0" applyNumberFormat="1" applyFont="1" applyBorder="1" applyAlignment="1">
      <alignment vertical="center" wrapText="1"/>
    </xf>
    <xf numFmtId="0" fontId="78" fillId="0" borderId="12" xfId="0" applyFont="1" applyBorder="1" applyAlignment="1">
      <alignment/>
    </xf>
    <xf numFmtId="1" fontId="85" fillId="0" borderId="10" xfId="0" applyNumberFormat="1" applyFont="1" applyBorder="1" applyAlignment="1">
      <alignment vertical="center" wrapText="1"/>
    </xf>
    <xf numFmtId="0" fontId="85" fillId="0" borderId="16" xfId="0" applyFont="1" applyBorder="1" applyAlignment="1">
      <alignment horizontal="right" vertical="center" wrapText="1"/>
    </xf>
    <xf numFmtId="201" fontId="85" fillId="0" borderId="15" xfId="44" applyNumberFormat="1" applyFont="1" applyBorder="1" applyAlignment="1">
      <alignment horizontal="right" vertical="center" wrapText="1"/>
    </xf>
    <xf numFmtId="201" fontId="85" fillId="0" borderId="16" xfId="44" applyNumberFormat="1" applyFont="1" applyBorder="1" applyAlignment="1">
      <alignment horizontal="right" vertical="center" wrapText="1"/>
    </xf>
    <xf numFmtId="190" fontId="85" fillId="0" borderId="19" xfId="0" applyNumberFormat="1" applyFont="1" applyBorder="1" applyAlignment="1">
      <alignment horizontal="right" vertical="center" wrapText="1"/>
    </xf>
    <xf numFmtId="0" fontId="76" fillId="0" borderId="14" xfId="0" applyFont="1" applyBorder="1" applyAlignment="1">
      <alignment vertical="center" wrapText="1"/>
    </xf>
    <xf numFmtId="179" fontId="92" fillId="33" borderId="10" xfId="42" applyFont="1" applyFill="1" applyBorder="1" applyAlignment="1">
      <alignment horizontal="right" vertical="center" wrapText="1"/>
    </xf>
    <xf numFmtId="0" fontId="93" fillId="34" borderId="20" xfId="0" applyFont="1" applyFill="1" applyBorder="1" applyAlignment="1">
      <alignment horizontal="right" vertical="center" wrapText="1"/>
    </xf>
    <xf numFmtId="0" fontId="93" fillId="34" borderId="0" xfId="0" applyFont="1" applyFill="1" applyBorder="1" applyAlignment="1">
      <alignment horizontal="right" vertical="center" wrapText="1"/>
    </xf>
    <xf numFmtId="0" fontId="7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93" fillId="0" borderId="0" xfId="0" applyFont="1" applyFill="1" applyBorder="1" applyAlignment="1">
      <alignment horizontal="right" vertical="center" wrapText="1"/>
    </xf>
    <xf numFmtId="210" fontId="85" fillId="0" borderId="0" xfId="0" applyNumberFormat="1" applyFont="1" applyFill="1" applyBorder="1" applyAlignment="1">
      <alignment vertical="center" wrapText="1"/>
    </xf>
    <xf numFmtId="210" fontId="85" fillId="0" borderId="0" xfId="0" applyNumberFormat="1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right" vertical="center" wrapText="1"/>
    </xf>
    <xf numFmtId="0" fontId="83" fillId="0" borderId="0" xfId="0" applyFont="1" applyBorder="1" applyAlignment="1">
      <alignment vertical="center" wrapText="1"/>
    </xf>
    <xf numFmtId="0" fontId="75" fillId="34" borderId="22" xfId="0" applyFont="1" applyFill="1" applyBorder="1" applyAlignment="1">
      <alignment horizontal="right" vertical="center" wrapText="1"/>
    </xf>
    <xf numFmtId="0" fontId="93" fillId="34" borderId="22" xfId="0" applyFont="1" applyFill="1" applyBorder="1" applyAlignment="1">
      <alignment horizontal="right" vertical="center" wrapText="1"/>
    </xf>
    <xf numFmtId="0" fontId="90" fillId="0" borderId="0" xfId="0" applyFont="1" applyFill="1" applyAlignment="1">
      <alignment horizontal="right" vertical="center" wrapText="1"/>
    </xf>
    <xf numFmtId="190" fontId="85" fillId="0" borderId="10" xfId="0" applyNumberFormat="1" applyFont="1" applyBorder="1" applyAlignment="1">
      <alignment vertical="center" wrapText="1"/>
    </xf>
    <xf numFmtId="190" fontId="85" fillId="0" borderId="15" xfId="0" applyNumberFormat="1" applyFont="1" applyBorder="1" applyAlignment="1">
      <alignment horizontal="left" vertical="center" wrapText="1"/>
    </xf>
    <xf numFmtId="190" fontId="85" fillId="0" borderId="16" xfId="0" applyNumberFormat="1" applyFont="1" applyBorder="1" applyAlignment="1">
      <alignment horizontal="left" vertical="center" wrapText="1"/>
    </xf>
    <xf numFmtId="190" fontId="85" fillId="0" borderId="10" xfId="0" applyNumberFormat="1" applyFont="1" applyBorder="1" applyAlignment="1">
      <alignment horizontal="left" vertical="center" wrapText="1"/>
    </xf>
    <xf numFmtId="190" fontId="85" fillId="33" borderId="21" xfId="0" applyNumberFormat="1" applyFont="1" applyFill="1" applyBorder="1" applyAlignment="1">
      <alignment horizontal="left" vertical="center" wrapText="1"/>
    </xf>
    <xf numFmtId="0" fontId="75" fillId="34" borderId="11" xfId="0" applyFont="1" applyFill="1" applyBorder="1" applyAlignment="1">
      <alignment horizontal="center" vertical="center" wrapText="1"/>
    </xf>
    <xf numFmtId="0" fontId="75" fillId="34" borderId="20" xfId="0" applyFont="1" applyFill="1" applyBorder="1" applyAlignment="1">
      <alignment horizontal="center" vertical="center" wrapText="1"/>
    </xf>
    <xf numFmtId="0" fontId="75" fillId="34" borderId="11" xfId="0" applyFont="1" applyFill="1" applyBorder="1" applyAlignment="1">
      <alignment horizontal="right" vertical="center" wrapText="1"/>
    </xf>
    <xf numFmtId="190" fontId="85" fillId="0" borderId="15" xfId="0" applyNumberFormat="1" applyFont="1" applyFill="1" applyBorder="1" applyAlignment="1">
      <alignment vertical="center" wrapText="1"/>
    </xf>
    <xf numFmtId="190" fontId="85" fillId="0" borderId="16" xfId="0" applyNumberFormat="1" applyFont="1" applyFill="1" applyBorder="1" applyAlignment="1">
      <alignment vertical="center" wrapText="1"/>
    </xf>
    <xf numFmtId="190" fontId="85" fillId="0" borderId="19" xfId="0" applyNumberFormat="1" applyFont="1" applyFill="1" applyBorder="1" applyAlignment="1">
      <alignment vertical="center" wrapText="1"/>
    </xf>
    <xf numFmtId="190" fontId="85" fillId="0" borderId="19" xfId="0" applyNumberFormat="1" applyFont="1" applyFill="1" applyBorder="1" applyAlignment="1">
      <alignment horizontal="left" vertical="center" wrapText="1"/>
    </xf>
    <xf numFmtId="0" fontId="83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76" fillId="0" borderId="14" xfId="0" applyFont="1" applyFill="1" applyBorder="1" applyAlignment="1">
      <alignment vertical="center" wrapText="1"/>
    </xf>
    <xf numFmtId="0" fontId="83" fillId="0" borderId="14" xfId="58" applyFont="1" applyBorder="1" applyAlignment="1">
      <alignment vertical="center" wrapText="1"/>
      <protection/>
    </xf>
    <xf numFmtId="0" fontId="90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79" fillId="0" borderId="0" xfId="0" applyFont="1" applyAlignment="1">
      <alignment horizontal="right" vertical="center" wrapText="1"/>
    </xf>
    <xf numFmtId="0" fontId="94" fillId="0" borderId="14" xfId="58" applyFont="1" applyFill="1" applyBorder="1" applyAlignment="1">
      <alignment horizontal="left" vertical="center" wrapText="1"/>
      <protection/>
    </xf>
    <xf numFmtId="3" fontId="91" fillId="0" borderId="0" xfId="0" applyNumberFormat="1" applyFont="1" applyBorder="1" applyAlignment="1">
      <alignment vertical="center" wrapText="1"/>
    </xf>
    <xf numFmtId="3" fontId="95" fillId="0" borderId="0" xfId="0" applyNumberFormat="1" applyFont="1" applyBorder="1" applyAlignment="1">
      <alignment vertical="center"/>
    </xf>
    <xf numFmtId="3" fontId="91" fillId="0" borderId="16" xfId="0" applyNumberFormat="1" applyFont="1" applyBorder="1" applyAlignment="1">
      <alignment vertical="center" wrapText="1"/>
    </xf>
    <xf numFmtId="3" fontId="95" fillId="0" borderId="16" xfId="0" applyNumberFormat="1" applyFont="1" applyBorder="1" applyAlignment="1">
      <alignment vertical="center"/>
    </xf>
    <xf numFmtId="3" fontId="91" fillId="0" borderId="18" xfId="0" applyNumberFormat="1" applyFont="1" applyBorder="1" applyAlignment="1">
      <alignment vertical="center" wrapText="1"/>
    </xf>
    <xf numFmtId="3" fontId="95" fillId="0" borderId="18" xfId="0" applyNumberFormat="1" applyFont="1" applyBorder="1" applyAlignment="1">
      <alignment vertical="center"/>
    </xf>
    <xf numFmtId="3" fontId="85" fillId="0" borderId="15" xfId="0" applyNumberFormat="1" applyFont="1" applyBorder="1" applyAlignment="1">
      <alignment vertical="center" wrapText="1"/>
    </xf>
    <xf numFmtId="3" fontId="85" fillId="0" borderId="19" xfId="0" applyNumberFormat="1" applyFont="1" applyBorder="1" applyAlignment="1">
      <alignment vertical="center" wrapText="1"/>
    </xf>
    <xf numFmtId="3" fontId="85" fillId="33" borderId="21" xfId="0" applyNumberFormat="1" applyFont="1" applyFill="1" applyBorder="1" applyAlignment="1">
      <alignment vertical="center" wrapText="1"/>
    </xf>
    <xf numFmtId="0" fontId="94" fillId="0" borderId="14" xfId="0" applyFont="1" applyBorder="1" applyAlignment="1">
      <alignment horizontal="left" vertical="center" wrapText="1"/>
    </xf>
    <xf numFmtId="0" fontId="94" fillId="0" borderId="14" xfId="0" applyFont="1" applyBorder="1" applyAlignment="1">
      <alignment vertical="center" wrapText="1"/>
    </xf>
    <xf numFmtId="0" fontId="75" fillId="34" borderId="11" xfId="0" applyFont="1" applyFill="1" applyBorder="1" applyAlignment="1">
      <alignment horizontal="center" vertical="center" wrapText="1"/>
    </xf>
    <xf numFmtId="0" fontId="90" fillId="0" borderId="0" xfId="58" applyFont="1" applyBorder="1" applyAlignment="1">
      <alignment horizontal="right" vertical="center" wrapText="1" readingOrder="2"/>
      <protection/>
    </xf>
    <xf numFmtId="179" fontId="3" fillId="0" borderId="16" xfId="42" applyNumberFormat="1" applyFont="1" applyFill="1" applyBorder="1" applyAlignment="1">
      <alignment horizontal="left" vertical="center" wrapText="1"/>
    </xf>
    <xf numFmtId="202" fontId="3" fillId="0" borderId="16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85" fillId="0" borderId="16" xfId="0" applyFont="1" applyFill="1" applyBorder="1" applyAlignment="1">
      <alignment horizontal="right" vertical="center"/>
    </xf>
    <xf numFmtId="0" fontId="85" fillId="0" borderId="15" xfId="0" applyFont="1" applyFill="1" applyBorder="1" applyAlignment="1">
      <alignment horizontal="right" vertical="center"/>
    </xf>
    <xf numFmtId="0" fontId="0" fillId="36" borderId="0" xfId="0" applyFill="1" applyAlignment="1">
      <alignment/>
    </xf>
    <xf numFmtId="190" fontId="77" fillId="0" borderId="0" xfId="0" applyNumberFormat="1" applyFont="1" applyFill="1" applyBorder="1" applyAlignment="1">
      <alignment horizontal="center" vertical="center" wrapText="1"/>
    </xf>
    <xf numFmtId="0" fontId="79" fillId="0" borderId="0" xfId="0" applyFont="1" applyFill="1" applyAlignment="1">
      <alignment horizontal="right" vertical="center" wrapText="1"/>
    </xf>
    <xf numFmtId="0" fontId="79" fillId="0" borderId="0" xfId="0" applyFont="1" applyFill="1" applyAlignment="1">
      <alignment horizontal="right" vertical="center" readingOrder="2"/>
    </xf>
    <xf numFmtId="0" fontId="81" fillId="0" borderId="13" xfId="0" applyFont="1" applyFill="1" applyBorder="1" applyAlignment="1">
      <alignment vertical="center" wrapText="1"/>
    </xf>
    <xf numFmtId="2" fontId="85" fillId="0" borderId="15" xfId="0" applyNumberFormat="1" applyFont="1" applyBorder="1" applyAlignment="1">
      <alignment vertical="center" wrapText="1"/>
    </xf>
    <xf numFmtId="2" fontId="85" fillId="0" borderId="16" xfId="0" applyNumberFormat="1" applyFont="1" applyBorder="1" applyAlignment="1">
      <alignment vertical="center" wrapText="1"/>
    </xf>
    <xf numFmtId="2" fontId="85" fillId="0" borderId="19" xfId="0" applyNumberFormat="1" applyFont="1" applyBorder="1" applyAlignment="1">
      <alignment vertical="center" wrapText="1"/>
    </xf>
    <xf numFmtId="2" fontId="85" fillId="33" borderId="21" xfId="0" applyNumberFormat="1" applyFont="1" applyFill="1" applyBorder="1" applyAlignment="1">
      <alignment vertical="center" wrapText="1"/>
    </xf>
    <xf numFmtId="2" fontId="85" fillId="0" borderId="16" xfId="0" applyNumberFormat="1" applyFont="1" applyBorder="1" applyAlignment="1">
      <alignment horizontal="left" vertical="center" wrapText="1"/>
    </xf>
    <xf numFmtId="2" fontId="85" fillId="0" borderId="19" xfId="0" applyNumberFormat="1" applyFont="1" applyBorder="1" applyAlignment="1">
      <alignment horizontal="left" vertical="center" wrapText="1"/>
    </xf>
    <xf numFmtId="2" fontId="85" fillId="0" borderId="15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179" fontId="17" fillId="33" borderId="10" xfId="42" applyFont="1" applyFill="1" applyBorder="1" applyAlignment="1">
      <alignment horizontal="right" vertical="center" wrapText="1"/>
    </xf>
    <xf numFmtId="202" fontId="3" fillId="33" borderId="21" xfId="42" applyNumberFormat="1" applyFont="1" applyFill="1" applyBorder="1" applyAlignment="1">
      <alignment horizontal="right" vertical="center" wrapText="1"/>
    </xf>
    <xf numFmtId="202" fontId="3" fillId="0" borderId="16" xfId="42" applyNumberFormat="1" applyFont="1" applyBorder="1" applyAlignment="1">
      <alignment horizontal="right" vertical="center" wrapText="1"/>
    </xf>
    <xf numFmtId="3" fontId="3" fillId="0" borderId="16" xfId="42" applyNumberFormat="1" applyFont="1" applyBorder="1" applyAlignment="1">
      <alignment vertical="center" wrapText="1"/>
    </xf>
    <xf numFmtId="3" fontId="3" fillId="0" borderId="15" xfId="42" applyNumberFormat="1" applyFont="1" applyBorder="1" applyAlignment="1">
      <alignment horizontal="left" vertical="center" wrapText="1"/>
    </xf>
    <xf numFmtId="3" fontId="3" fillId="33" borderId="21" xfId="42" applyNumberFormat="1" applyFont="1" applyFill="1" applyBorder="1" applyAlignment="1">
      <alignment horizontal="left" vertical="center" wrapText="1"/>
    </xf>
    <xf numFmtId="3" fontId="3" fillId="0" borderId="16" xfId="42" applyNumberFormat="1" applyFont="1" applyBorder="1" applyAlignment="1">
      <alignment horizontal="left" vertical="center" wrapText="1"/>
    </xf>
    <xf numFmtId="3" fontId="3" fillId="0" borderId="17" xfId="42" applyNumberFormat="1" applyFont="1" applyBorder="1" applyAlignment="1">
      <alignment horizontal="left" vertical="center" wrapText="1"/>
    </xf>
    <xf numFmtId="3" fontId="3" fillId="0" borderId="16" xfId="0" applyNumberFormat="1" applyFont="1" applyBorder="1" applyAlignment="1">
      <alignment horizontal="left" vertical="center" wrapText="1"/>
    </xf>
    <xf numFmtId="0" fontId="75" fillId="34" borderId="2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5" fillId="34" borderId="20" xfId="0" applyFont="1" applyFill="1" applyBorder="1" applyAlignment="1">
      <alignment horizontal="right" vertical="center" wrapText="1"/>
    </xf>
    <xf numFmtId="0" fontId="75" fillId="34" borderId="12" xfId="0" applyFont="1" applyFill="1" applyBorder="1" applyAlignment="1">
      <alignment horizontal="right" vertical="center" wrapText="1"/>
    </xf>
    <xf numFmtId="0" fontId="79" fillId="0" borderId="20" xfId="0" applyFont="1" applyBorder="1" applyAlignment="1">
      <alignment horizontal="right" vertical="center" wrapText="1"/>
    </xf>
    <xf numFmtId="0" fontId="75" fillId="34" borderId="11" xfId="0" applyFont="1" applyFill="1" applyBorder="1" applyAlignment="1">
      <alignment horizontal="center" vertical="center" wrapText="1"/>
    </xf>
    <xf numFmtId="0" fontId="79" fillId="0" borderId="13" xfId="0" applyFont="1" applyBorder="1" applyAlignment="1">
      <alignment horizontal="right" vertical="center" wrapText="1"/>
    </xf>
    <xf numFmtId="20" fontId="90" fillId="0" borderId="0" xfId="0" applyNumberFormat="1" applyFont="1" applyBorder="1" applyAlignment="1">
      <alignment horizontal="right" vertical="top" wrapText="1"/>
    </xf>
    <xf numFmtId="0" fontId="81" fillId="0" borderId="13" xfId="0" applyFont="1" applyBorder="1" applyAlignment="1">
      <alignment horizontal="right" vertical="center" wrapText="1"/>
    </xf>
    <xf numFmtId="0" fontId="90" fillId="0" borderId="0" xfId="0" applyFont="1" applyAlignment="1">
      <alignment horizontal="right" vertical="center" wrapText="1"/>
    </xf>
    <xf numFmtId="0" fontId="90" fillId="0" borderId="0" xfId="0" applyFont="1" applyAlignment="1">
      <alignment horizontal="right" vertical="center" readingOrder="2"/>
    </xf>
    <xf numFmtId="0" fontId="83" fillId="0" borderId="0" xfId="0" applyFont="1" applyAlignment="1">
      <alignment horizontal="center" vertical="center" wrapText="1"/>
    </xf>
    <xf numFmtId="0" fontId="87" fillId="0" borderId="0" xfId="0" applyFont="1" applyFill="1" applyAlignment="1">
      <alignment horizontal="center" vertical="center" wrapText="1"/>
    </xf>
    <xf numFmtId="0" fontId="75" fillId="34" borderId="20" xfId="0" applyFont="1" applyFill="1" applyBorder="1" applyAlignment="1">
      <alignment horizontal="center" vertical="center" wrapText="1"/>
    </xf>
    <xf numFmtId="0" fontId="75" fillId="34" borderId="12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right" vertical="center" wrapText="1"/>
    </xf>
    <xf numFmtId="0" fontId="83" fillId="0" borderId="0" xfId="0" applyFont="1" applyBorder="1" applyAlignment="1">
      <alignment horizontal="right" vertical="center" wrapText="1"/>
    </xf>
    <xf numFmtId="0" fontId="79" fillId="0" borderId="0" xfId="0" applyFont="1" applyAlignment="1">
      <alignment horizontal="right" vertical="center" wrapText="1"/>
    </xf>
    <xf numFmtId="0" fontId="83" fillId="0" borderId="0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90" fillId="0" borderId="0" xfId="0" applyFont="1" applyFill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83" fillId="0" borderId="0" xfId="0" applyFont="1" applyFill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79" fillId="0" borderId="20" xfId="0" applyFont="1" applyBorder="1" applyAlignment="1">
      <alignment vertical="center" wrapText="1" readingOrder="2"/>
    </xf>
    <xf numFmtId="0" fontId="77" fillId="0" borderId="13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90" fillId="0" borderId="0" xfId="0" applyFont="1" applyAlignment="1">
      <alignment horizontal="right" vertical="center" wrapText="1" readingOrder="2"/>
    </xf>
    <xf numFmtId="0" fontId="83" fillId="0" borderId="0" xfId="58" applyFont="1" applyAlignment="1">
      <alignment horizontal="center" vertical="center" wrapText="1"/>
      <protection/>
    </xf>
    <xf numFmtId="0" fontId="8" fillId="0" borderId="13" xfId="58" applyFont="1" applyBorder="1" applyAlignment="1">
      <alignment horizontal="right" vertical="center" wrapText="1"/>
      <protection/>
    </xf>
    <xf numFmtId="0" fontId="90" fillId="0" borderId="0" xfId="58" applyFont="1" applyBorder="1" applyAlignment="1">
      <alignment horizontal="right" vertical="center" wrapText="1" readingOrder="2"/>
      <protection/>
    </xf>
    <xf numFmtId="0" fontId="90" fillId="0" borderId="0" xfId="58" applyFont="1" applyFill="1" applyAlignment="1">
      <alignment horizontal="right" vertical="center" wrapText="1"/>
      <protection/>
    </xf>
    <xf numFmtId="0" fontId="79" fillId="0" borderId="13" xfId="58" applyFont="1" applyBorder="1" applyAlignment="1">
      <alignment horizontal="right" vertical="center" wrapText="1"/>
      <protection/>
    </xf>
    <xf numFmtId="0" fontId="75" fillId="34" borderId="20" xfId="58" applyFont="1" applyFill="1" applyBorder="1" applyAlignment="1">
      <alignment horizontal="right" vertical="center" wrapText="1"/>
      <protection/>
    </xf>
    <xf numFmtId="0" fontId="75" fillId="34" borderId="0" xfId="58" applyFont="1" applyFill="1" applyBorder="1" applyAlignment="1">
      <alignment horizontal="right" vertical="center" wrapText="1"/>
      <protection/>
    </xf>
    <xf numFmtId="179" fontId="74" fillId="33" borderId="16" xfId="44" applyFont="1" applyFill="1" applyBorder="1" applyAlignment="1">
      <alignment horizontal="center" vertical="center" wrapText="1"/>
    </xf>
    <xf numFmtId="0" fontId="75" fillId="34" borderId="20" xfId="58" applyFont="1" applyFill="1" applyBorder="1" applyAlignment="1">
      <alignment horizontal="center" vertical="center" wrapText="1"/>
      <protection/>
    </xf>
    <xf numFmtId="0" fontId="76" fillId="0" borderId="14" xfId="0" applyFont="1" applyBorder="1" applyAlignment="1">
      <alignment horizontal="left" vertical="center" wrapText="1"/>
    </xf>
    <xf numFmtId="0" fontId="79" fillId="0" borderId="0" xfId="0" applyFont="1" applyFill="1" applyBorder="1" applyAlignment="1">
      <alignment horizontal="right" vertical="center" wrapText="1"/>
    </xf>
    <xf numFmtId="0" fontId="90" fillId="0" borderId="20" xfId="58" applyFont="1" applyBorder="1" applyAlignment="1">
      <alignment horizontal="right" vertical="center" wrapText="1" readingOrder="2"/>
      <protection/>
    </xf>
    <xf numFmtId="0" fontId="90" fillId="0" borderId="0" xfId="58" applyFont="1" applyFill="1" applyBorder="1" applyAlignment="1">
      <alignment horizontal="right" vertical="center" wrapText="1" readingOrder="2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شكل 1: المعدل السنوي لتركيز غاز (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SO2)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جزء بالمليون في محطات مراقبة نوعية الهواء المحيط في مدينتي بغداد وبابل لسنة 2017</a:t>
            </a:r>
          </a:p>
        </c:rich>
      </c:tx>
      <c:layout>
        <c:manualLayout>
          <c:xMode val="factor"/>
          <c:yMode val="factor"/>
          <c:x val="0.007"/>
          <c:y val="0.003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725"/>
          <c:y val="0.18225"/>
          <c:w val="0.933"/>
          <c:h val="0.75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'7-1 '!$N$6:$O$14</c:f>
              <c:multiLvlStrCache/>
            </c:multiLvlStrRef>
          </c:cat>
          <c:val>
            <c:numRef>
              <c:f>'7-1 '!$P$6:$P$14</c:f>
              <c:numCache/>
            </c:numRef>
          </c:val>
          <c:shape val="box"/>
        </c:ser>
        <c:shape val="box"/>
        <c:axId val="24696213"/>
        <c:axId val="20939326"/>
      </c:bar3DChart>
      <c:catAx>
        <c:axId val="246962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39326"/>
        <c:crosses val="autoZero"/>
        <c:auto val="1"/>
        <c:lblOffset val="100"/>
        <c:tickLblSkip val="1"/>
        <c:noMultiLvlLbl val="0"/>
      </c:catAx>
      <c:valAx>
        <c:axId val="20939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جزء بالمليون</a:t>
                </a:r>
              </a:p>
            </c:rich>
          </c:tx>
          <c:layout>
            <c:manualLayout>
              <c:xMode val="factor"/>
              <c:yMode val="factor"/>
              <c:x val="0.00175"/>
              <c:y val="0.02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9621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DDD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شكل 1: المعدل السنوي لتركيز غاز (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SO2)</a:t>
            </a: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جزء بالمليون في محطات مراقبة نوعية الهواء المحيط في محافظتي بغداد وبابل لسنة 2017</a:t>
            </a:r>
          </a:p>
        </c:rich>
      </c:tx>
      <c:layout>
        <c:manualLayout>
          <c:xMode val="factor"/>
          <c:yMode val="factor"/>
          <c:x val="-0.004"/>
          <c:y val="-0.0112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17675"/>
          <c:w val="0.96425"/>
          <c:h val="0.71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'7-1 '!$N$6:$O$15</c:f>
              <c:multiLvlStrCache/>
            </c:multiLvlStrRef>
          </c:cat>
          <c:val>
            <c:numRef>
              <c:f>'7-1 '!$P$6:$P$15</c:f>
              <c:numCache/>
            </c:numRef>
          </c:val>
          <c:shape val="box"/>
        </c:ser>
        <c:shape val="box"/>
        <c:axId val="54236207"/>
        <c:axId val="18363816"/>
      </c:bar3DChart>
      <c:catAx>
        <c:axId val="542362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63816"/>
        <c:crosses val="autoZero"/>
        <c:auto val="1"/>
        <c:lblOffset val="100"/>
        <c:tickLblSkip val="1"/>
        <c:noMultiLvlLbl val="0"/>
      </c:catAx>
      <c:valAx>
        <c:axId val="183638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3620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2DCDB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</cdr:x>
      <cdr:y>0.33425</cdr:y>
    </cdr:from>
    <cdr:to>
      <cdr:x>0.08175</cdr:x>
      <cdr:y>0.528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1162050"/>
          <a:ext cx="342900" cy="676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31</xdr:row>
      <xdr:rowOff>85725</xdr:rowOff>
    </xdr:from>
    <xdr:to>
      <xdr:col>8</xdr:col>
      <xdr:colOff>485775</xdr:colOff>
      <xdr:row>48</xdr:row>
      <xdr:rowOff>66675</xdr:rowOff>
    </xdr:to>
    <xdr:graphicFrame>
      <xdr:nvGraphicFramePr>
        <xdr:cNvPr id="1" name="Chart 1"/>
        <xdr:cNvGraphicFramePr/>
      </xdr:nvGraphicFramePr>
      <xdr:xfrm>
        <a:off x="2771775" y="8048625"/>
        <a:ext cx="55626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3</xdr:row>
      <xdr:rowOff>180975</xdr:rowOff>
    </xdr:from>
    <xdr:to>
      <xdr:col>25</xdr:col>
      <xdr:colOff>257175</xdr:colOff>
      <xdr:row>15</xdr:row>
      <xdr:rowOff>57150</xdr:rowOff>
    </xdr:to>
    <xdr:graphicFrame>
      <xdr:nvGraphicFramePr>
        <xdr:cNvPr id="2" name="Chart 1"/>
        <xdr:cNvGraphicFramePr/>
      </xdr:nvGraphicFramePr>
      <xdr:xfrm>
        <a:off x="14887575" y="1257300"/>
        <a:ext cx="49434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rightToLeft="1" view="pageBreakPreview" zoomScaleSheetLayoutView="100" workbookViewId="0" topLeftCell="A13">
      <selection activeCell="K21" sqref="K21:K23"/>
    </sheetView>
  </sheetViews>
  <sheetFormatPr defaultColWidth="9.140625" defaultRowHeight="12.75"/>
  <cols>
    <col min="1" max="1" width="17.7109375" style="0" customWidth="1"/>
    <col min="2" max="2" width="14.00390625" style="0" customWidth="1"/>
    <col min="3" max="3" width="7.8515625" style="0" customWidth="1"/>
    <col min="4" max="4" width="13.28125" style="0" customWidth="1"/>
    <col min="5" max="5" width="11.28125" style="0" customWidth="1"/>
    <col min="6" max="6" width="0.9921875" style="0" customWidth="1"/>
    <col min="7" max="7" width="15.7109375" style="0" customWidth="1"/>
    <col min="8" max="8" width="13.00390625" style="0" customWidth="1"/>
    <col min="9" max="9" width="10.7109375" style="0" customWidth="1"/>
    <col min="10" max="10" width="0.71875" style="0" customWidth="1"/>
    <col min="11" max="11" width="15.8515625" style="0" customWidth="1"/>
    <col min="12" max="12" width="0.71875" style="0" customWidth="1"/>
    <col min="13" max="13" width="18.57421875" style="0" customWidth="1"/>
    <col min="14" max="14" width="11.28125" style="0" customWidth="1"/>
    <col min="15" max="15" width="6.140625" style="0" customWidth="1"/>
    <col min="16" max="16" width="5.140625" style="0" customWidth="1"/>
    <col min="17" max="18" width="7.28125" style="0" customWidth="1"/>
    <col min="19" max="19" width="9.140625" style="0" customWidth="1"/>
    <col min="20" max="20" width="0.71875" style="0" customWidth="1"/>
    <col min="21" max="21" width="10.57421875" style="0" customWidth="1"/>
    <col min="22" max="22" width="13.8515625" style="0" customWidth="1"/>
    <col min="23" max="23" width="8.7109375" style="0" customWidth="1"/>
    <col min="24" max="24" width="8.8515625" style="0" customWidth="1"/>
    <col min="25" max="25" width="0.71875" style="0" customWidth="1"/>
    <col min="26" max="26" width="8.8515625" style="0" customWidth="1"/>
    <col min="27" max="27" width="14.140625" style="0" customWidth="1"/>
    <col min="28" max="28" width="0.71875" style="0" customWidth="1"/>
    <col min="29" max="29" width="13.28125" style="0" customWidth="1"/>
    <col min="30" max="30" width="0.5625" style="0" customWidth="1"/>
    <col min="31" max="31" width="13.00390625" style="0" customWidth="1"/>
  </cols>
  <sheetData>
    <row r="1" spans="1:33" ht="21" customHeight="1">
      <c r="A1" s="313" t="s">
        <v>93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2" t="s">
        <v>93</v>
      </c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13"/>
      <c r="AG1" s="13"/>
    </row>
    <row r="2" spans="11:13" ht="17.25" customHeight="1" hidden="1" thickBot="1">
      <c r="K2" s="10"/>
      <c r="L2" s="10"/>
      <c r="M2" s="10"/>
    </row>
    <row r="3" spans="1:31" ht="15" customHeight="1">
      <c r="A3" s="106" t="s">
        <v>81</v>
      </c>
      <c r="L3" s="10"/>
      <c r="M3" s="19" t="s">
        <v>55</v>
      </c>
      <c r="N3" s="316" t="s">
        <v>82</v>
      </c>
      <c r="O3" s="316"/>
      <c r="AE3" s="19" t="s">
        <v>55</v>
      </c>
    </row>
    <row r="4" spans="1:31" ht="2.25" customHeight="1" thickBot="1">
      <c r="A4" s="106"/>
      <c r="L4" s="10"/>
      <c r="M4" s="19"/>
      <c r="N4" s="107"/>
      <c r="AE4" s="19"/>
    </row>
    <row r="5" spans="1:31" ht="24.75" customHeight="1" thickTop="1">
      <c r="A5" s="303" t="s">
        <v>25</v>
      </c>
      <c r="B5" s="306" t="s">
        <v>58</v>
      </c>
      <c r="C5" s="306"/>
      <c r="D5" s="306"/>
      <c r="E5" s="306"/>
      <c r="F5" s="314"/>
      <c r="G5" s="306" t="s">
        <v>144</v>
      </c>
      <c r="H5" s="306"/>
      <c r="I5" s="306"/>
      <c r="J5" s="314"/>
      <c r="K5" s="16" t="s">
        <v>57</v>
      </c>
      <c r="L5" s="314"/>
      <c r="M5" s="246" t="s">
        <v>56</v>
      </c>
      <c r="N5" s="303" t="s">
        <v>25</v>
      </c>
      <c r="O5" s="306" t="s">
        <v>179</v>
      </c>
      <c r="P5" s="306"/>
      <c r="Q5" s="306"/>
      <c r="R5" s="306"/>
      <c r="S5" s="306"/>
      <c r="T5" s="314"/>
      <c r="U5" s="314" t="s">
        <v>19</v>
      </c>
      <c r="V5" s="314"/>
      <c r="W5" s="314"/>
      <c r="X5" s="314"/>
      <c r="Y5" s="115"/>
      <c r="Z5" s="306" t="s">
        <v>22</v>
      </c>
      <c r="AA5" s="306"/>
      <c r="AB5" s="314"/>
      <c r="AC5" s="306" t="s">
        <v>5</v>
      </c>
      <c r="AD5" s="314"/>
      <c r="AE5" s="16" t="s">
        <v>21</v>
      </c>
    </row>
    <row r="6" spans="1:31" ht="26.25" customHeight="1">
      <c r="A6" s="304"/>
      <c r="B6" s="15" t="s">
        <v>2</v>
      </c>
      <c r="C6" s="15" t="s">
        <v>53</v>
      </c>
      <c r="D6" s="15" t="s">
        <v>74</v>
      </c>
      <c r="E6" s="15" t="s">
        <v>4</v>
      </c>
      <c r="F6" s="315"/>
      <c r="G6" s="15" t="s">
        <v>78</v>
      </c>
      <c r="H6" s="15" t="s">
        <v>94</v>
      </c>
      <c r="I6" s="15" t="s">
        <v>52</v>
      </c>
      <c r="J6" s="315"/>
      <c r="K6" s="15" t="s">
        <v>77</v>
      </c>
      <c r="L6" s="315"/>
      <c r="M6" s="15" t="s">
        <v>77</v>
      </c>
      <c r="N6" s="304"/>
      <c r="O6" s="113" t="s">
        <v>7</v>
      </c>
      <c r="P6" s="113" t="s">
        <v>69</v>
      </c>
      <c r="Q6" s="113" t="s">
        <v>87</v>
      </c>
      <c r="R6" s="113" t="s">
        <v>65</v>
      </c>
      <c r="S6" s="113" t="s">
        <v>52</v>
      </c>
      <c r="T6" s="315"/>
      <c r="U6" s="113" t="s">
        <v>20</v>
      </c>
      <c r="V6" s="113" t="s">
        <v>7</v>
      </c>
      <c r="W6" s="113" t="s">
        <v>52</v>
      </c>
      <c r="X6" s="122" t="s">
        <v>95</v>
      </c>
      <c r="Y6" s="17"/>
      <c r="Z6" s="113" t="s">
        <v>52</v>
      </c>
      <c r="AA6" s="113" t="s">
        <v>7</v>
      </c>
      <c r="AB6" s="315"/>
      <c r="AC6" s="113" t="s">
        <v>7</v>
      </c>
      <c r="AD6" s="18"/>
      <c r="AE6" s="113" t="s">
        <v>6</v>
      </c>
    </row>
    <row r="7" spans="1:31" ht="24.75" customHeight="1">
      <c r="A7" s="135" t="s">
        <v>8</v>
      </c>
      <c r="B7" s="185">
        <v>18983530</v>
      </c>
      <c r="C7" s="149">
        <v>0.05</v>
      </c>
      <c r="D7" s="150">
        <v>0.4</v>
      </c>
      <c r="E7" s="151">
        <v>114.5</v>
      </c>
      <c r="F7" s="152"/>
      <c r="G7" s="178">
        <v>7833000</v>
      </c>
      <c r="H7" s="154">
        <v>8986.8</v>
      </c>
      <c r="I7" s="154">
        <v>1909</v>
      </c>
      <c r="J7" s="155"/>
      <c r="K7" s="178">
        <v>10788785</v>
      </c>
      <c r="L7" s="156"/>
      <c r="M7" s="178">
        <v>70097526</v>
      </c>
      <c r="N7" s="135" t="s">
        <v>8</v>
      </c>
      <c r="O7" s="166" t="s">
        <v>73</v>
      </c>
      <c r="P7" s="166" t="s">
        <v>73</v>
      </c>
      <c r="Q7" s="166" t="s">
        <v>73</v>
      </c>
      <c r="R7" s="166" t="s">
        <v>73</v>
      </c>
      <c r="S7" s="166" t="s">
        <v>73</v>
      </c>
      <c r="T7" s="167"/>
      <c r="U7" s="157">
        <v>47278.3</v>
      </c>
      <c r="V7" s="157">
        <v>6417115</v>
      </c>
      <c r="W7" s="160">
        <v>672.2</v>
      </c>
      <c r="X7" s="160">
        <v>4065.7</v>
      </c>
      <c r="Y7" s="160"/>
      <c r="Z7" s="177">
        <v>460</v>
      </c>
      <c r="AA7" s="160">
        <v>4873549.9</v>
      </c>
      <c r="AB7" s="160"/>
      <c r="AC7" s="177">
        <v>14086200</v>
      </c>
      <c r="AD7" s="187"/>
      <c r="AE7" s="178">
        <v>43059015</v>
      </c>
    </row>
    <row r="8" spans="1:31" ht="24.75" customHeight="1">
      <c r="A8" s="132" t="s">
        <v>9</v>
      </c>
      <c r="B8" s="180">
        <v>16550262</v>
      </c>
      <c r="C8" s="275">
        <v>0</v>
      </c>
      <c r="D8" s="275">
        <v>0</v>
      </c>
      <c r="E8" s="151">
        <v>68.2</v>
      </c>
      <c r="F8" s="158"/>
      <c r="G8" s="180">
        <v>7102000</v>
      </c>
      <c r="H8" s="157">
        <v>6959.8</v>
      </c>
      <c r="I8" s="157">
        <v>2136</v>
      </c>
      <c r="J8" s="159"/>
      <c r="K8" s="180">
        <v>9824409</v>
      </c>
      <c r="L8" s="151"/>
      <c r="M8" s="180">
        <v>65766621</v>
      </c>
      <c r="N8" s="132" t="s">
        <v>9</v>
      </c>
      <c r="O8" s="166" t="s">
        <v>73</v>
      </c>
      <c r="P8" s="166" t="s">
        <v>73</v>
      </c>
      <c r="Q8" s="166" t="s">
        <v>73</v>
      </c>
      <c r="R8" s="166" t="s">
        <v>73</v>
      </c>
      <c r="S8" s="166" t="s">
        <v>73</v>
      </c>
      <c r="T8" s="167"/>
      <c r="U8" s="157">
        <v>24032.4</v>
      </c>
      <c r="V8" s="157">
        <v>6874422</v>
      </c>
      <c r="W8" s="157">
        <v>696.4</v>
      </c>
      <c r="X8" s="157">
        <v>3141.1</v>
      </c>
      <c r="Y8" s="157"/>
      <c r="Z8" s="180">
        <v>415</v>
      </c>
      <c r="AA8" s="157">
        <v>5792752.3</v>
      </c>
      <c r="AB8" s="157"/>
      <c r="AC8" s="180">
        <v>13049000</v>
      </c>
      <c r="AD8" s="188"/>
      <c r="AE8" s="180">
        <v>31679371</v>
      </c>
    </row>
    <row r="9" spans="1:31" ht="24.75" customHeight="1">
      <c r="A9" s="132" t="s">
        <v>10</v>
      </c>
      <c r="B9" s="180">
        <v>16565669</v>
      </c>
      <c r="C9" s="274">
        <v>0.1</v>
      </c>
      <c r="D9" s="275">
        <v>0</v>
      </c>
      <c r="E9" s="151">
        <v>68.8</v>
      </c>
      <c r="F9" s="158"/>
      <c r="G9" s="180">
        <v>8005000</v>
      </c>
      <c r="H9" s="157">
        <v>6177</v>
      </c>
      <c r="I9" s="157">
        <v>2136.3</v>
      </c>
      <c r="J9" s="159"/>
      <c r="K9" s="180">
        <v>10890815</v>
      </c>
      <c r="L9" s="151"/>
      <c r="M9" s="180">
        <v>62088234</v>
      </c>
      <c r="N9" s="132" t="s">
        <v>10</v>
      </c>
      <c r="O9" s="166" t="s">
        <v>73</v>
      </c>
      <c r="P9" s="166" t="s">
        <v>73</v>
      </c>
      <c r="Q9" s="166" t="s">
        <v>73</v>
      </c>
      <c r="R9" s="166" t="s">
        <v>73</v>
      </c>
      <c r="S9" s="166" t="s">
        <v>73</v>
      </c>
      <c r="T9" s="167"/>
      <c r="U9" s="157">
        <v>28984.7</v>
      </c>
      <c r="V9" s="157">
        <v>9461812</v>
      </c>
      <c r="W9" s="157">
        <v>786</v>
      </c>
      <c r="X9" s="157">
        <v>2462</v>
      </c>
      <c r="Y9" s="157"/>
      <c r="Z9" s="180">
        <v>459</v>
      </c>
      <c r="AA9" s="157">
        <v>4681494.6</v>
      </c>
      <c r="AB9" s="157"/>
      <c r="AC9" s="180">
        <v>14743400</v>
      </c>
      <c r="AD9" s="188"/>
      <c r="AE9" s="180">
        <v>37388804</v>
      </c>
    </row>
    <row r="10" spans="1:31" ht="24.75" customHeight="1">
      <c r="A10" s="132" t="s">
        <v>11</v>
      </c>
      <c r="B10" s="177">
        <v>14328596</v>
      </c>
      <c r="C10" s="275">
        <v>0</v>
      </c>
      <c r="D10" s="275">
        <v>0</v>
      </c>
      <c r="E10" s="151">
        <v>39.4</v>
      </c>
      <c r="F10" s="158"/>
      <c r="G10" s="180">
        <v>7607000</v>
      </c>
      <c r="H10" s="157">
        <v>7163</v>
      </c>
      <c r="I10" s="157">
        <v>1243.3</v>
      </c>
      <c r="J10" s="159"/>
      <c r="K10" s="180">
        <v>10867970</v>
      </c>
      <c r="L10" s="151"/>
      <c r="M10" s="180">
        <v>46067334</v>
      </c>
      <c r="N10" s="132" t="s">
        <v>11</v>
      </c>
      <c r="O10" s="166" t="s">
        <v>73</v>
      </c>
      <c r="P10" s="166" t="s">
        <v>73</v>
      </c>
      <c r="Q10" s="166" t="s">
        <v>73</v>
      </c>
      <c r="R10" s="166" t="s">
        <v>73</v>
      </c>
      <c r="S10" s="166" t="s">
        <v>73</v>
      </c>
      <c r="T10" s="167"/>
      <c r="U10" s="157">
        <v>28505.8</v>
      </c>
      <c r="V10" s="157">
        <v>6989075</v>
      </c>
      <c r="W10" s="157">
        <v>780.5</v>
      </c>
      <c r="X10" s="157">
        <v>3485.3</v>
      </c>
      <c r="Y10" s="157"/>
      <c r="Z10" s="180">
        <v>453</v>
      </c>
      <c r="AA10" s="157">
        <v>4317970.2</v>
      </c>
      <c r="AB10" s="157"/>
      <c r="AC10" s="180">
        <v>19351000</v>
      </c>
      <c r="AD10" s="188"/>
      <c r="AE10" s="180">
        <v>36853198</v>
      </c>
    </row>
    <row r="11" spans="1:31" ht="24.75" customHeight="1">
      <c r="A11" s="132" t="s">
        <v>12</v>
      </c>
      <c r="B11" s="180">
        <v>15489607</v>
      </c>
      <c r="C11" s="275">
        <v>0</v>
      </c>
      <c r="D11" s="150">
        <v>0.22</v>
      </c>
      <c r="E11" s="151">
        <v>15.2</v>
      </c>
      <c r="F11" s="158"/>
      <c r="G11" s="180">
        <v>7930000</v>
      </c>
      <c r="H11" s="157">
        <v>6716.8</v>
      </c>
      <c r="I11" s="157">
        <v>2574</v>
      </c>
      <c r="J11" s="159"/>
      <c r="K11" s="180">
        <v>10250936</v>
      </c>
      <c r="L11" s="151"/>
      <c r="M11" s="180">
        <v>78469129</v>
      </c>
      <c r="N11" s="132" t="s">
        <v>12</v>
      </c>
      <c r="O11" s="166" t="s">
        <v>73</v>
      </c>
      <c r="P11" s="166" t="s">
        <v>73</v>
      </c>
      <c r="Q11" s="166" t="s">
        <v>73</v>
      </c>
      <c r="R11" s="166" t="s">
        <v>73</v>
      </c>
      <c r="S11" s="166" t="s">
        <v>73</v>
      </c>
      <c r="T11" s="167"/>
      <c r="U11" s="157">
        <v>26503.2</v>
      </c>
      <c r="V11" s="157">
        <v>1021576.5</v>
      </c>
      <c r="W11" s="157">
        <v>774.5</v>
      </c>
      <c r="X11" s="157">
        <v>3513.3</v>
      </c>
      <c r="Y11" s="157"/>
      <c r="Z11" s="180">
        <v>460</v>
      </c>
      <c r="AA11" s="157">
        <v>4548189.9</v>
      </c>
      <c r="AB11" s="157"/>
      <c r="AC11" s="180">
        <v>20633500</v>
      </c>
      <c r="AD11" s="188"/>
      <c r="AE11" s="180">
        <v>35918713</v>
      </c>
    </row>
    <row r="12" spans="1:31" ht="24.75" customHeight="1">
      <c r="A12" s="132" t="s">
        <v>13</v>
      </c>
      <c r="B12" s="180">
        <v>16339129</v>
      </c>
      <c r="C12" s="150">
        <v>0.02</v>
      </c>
      <c r="D12" s="150">
        <v>0.4</v>
      </c>
      <c r="E12" s="151">
        <v>18.4</v>
      </c>
      <c r="F12" s="158"/>
      <c r="G12" s="180">
        <v>7584000</v>
      </c>
      <c r="H12" s="157">
        <v>6636</v>
      </c>
      <c r="I12" s="157">
        <v>2326</v>
      </c>
      <c r="J12" s="159"/>
      <c r="K12" s="180">
        <v>9710242</v>
      </c>
      <c r="L12" s="151"/>
      <c r="M12" s="180">
        <v>86842755</v>
      </c>
      <c r="N12" s="132" t="s">
        <v>13</v>
      </c>
      <c r="O12" s="166" t="s">
        <v>73</v>
      </c>
      <c r="P12" s="166" t="s">
        <v>73</v>
      </c>
      <c r="Q12" s="166" t="s">
        <v>73</v>
      </c>
      <c r="R12" s="166" t="s">
        <v>73</v>
      </c>
      <c r="S12" s="166" t="s">
        <v>73</v>
      </c>
      <c r="T12" s="167"/>
      <c r="U12" s="157">
        <v>30705.4</v>
      </c>
      <c r="V12" s="157">
        <v>88777791</v>
      </c>
      <c r="W12" s="157">
        <v>760</v>
      </c>
      <c r="X12" s="157">
        <v>3497.4</v>
      </c>
      <c r="Y12" s="157"/>
      <c r="Z12" s="180">
        <v>455</v>
      </c>
      <c r="AA12" s="157">
        <v>4239617.2</v>
      </c>
      <c r="AB12" s="157"/>
      <c r="AC12" s="180">
        <v>19622200</v>
      </c>
      <c r="AD12" s="188"/>
      <c r="AE12" s="180">
        <v>34571469</v>
      </c>
    </row>
    <row r="13" spans="1:31" ht="24.75" customHeight="1">
      <c r="A13" s="132" t="s">
        <v>14</v>
      </c>
      <c r="B13" s="180">
        <v>22609324</v>
      </c>
      <c r="C13" s="150">
        <v>0.03</v>
      </c>
      <c r="D13" s="150">
        <v>0.41</v>
      </c>
      <c r="E13" s="151">
        <v>32.6</v>
      </c>
      <c r="F13" s="158"/>
      <c r="G13" s="180">
        <v>8004000</v>
      </c>
      <c r="H13" s="157">
        <v>7994</v>
      </c>
      <c r="I13" s="157">
        <v>2622.3</v>
      </c>
      <c r="J13" s="159"/>
      <c r="K13" s="180">
        <v>14372271</v>
      </c>
      <c r="L13" s="151"/>
      <c r="M13" s="180">
        <v>91974497</v>
      </c>
      <c r="N13" s="132" t="s">
        <v>14</v>
      </c>
      <c r="O13" s="166" t="s">
        <v>73</v>
      </c>
      <c r="P13" s="166" t="s">
        <v>73</v>
      </c>
      <c r="Q13" s="166" t="s">
        <v>73</v>
      </c>
      <c r="R13" s="166" t="s">
        <v>73</v>
      </c>
      <c r="S13" s="166" t="s">
        <v>73</v>
      </c>
      <c r="T13" s="167"/>
      <c r="U13" s="157">
        <v>32210.5</v>
      </c>
      <c r="V13" s="157">
        <v>9290553.9</v>
      </c>
      <c r="W13" s="157">
        <v>774.4</v>
      </c>
      <c r="X13" s="157">
        <v>3248</v>
      </c>
      <c r="Y13" s="157"/>
      <c r="Z13" s="180">
        <v>460</v>
      </c>
      <c r="AA13" s="157">
        <v>4244868.4</v>
      </c>
      <c r="AB13" s="157"/>
      <c r="AC13" s="180">
        <v>20764300</v>
      </c>
      <c r="AD13" s="188"/>
      <c r="AE13" s="180">
        <v>35805578</v>
      </c>
    </row>
    <row r="14" spans="1:31" ht="24.75" customHeight="1">
      <c r="A14" s="132" t="s">
        <v>15</v>
      </c>
      <c r="B14" s="180">
        <v>32336864</v>
      </c>
      <c r="C14" s="275">
        <v>0</v>
      </c>
      <c r="D14" s="150">
        <v>0.01</v>
      </c>
      <c r="E14" s="151">
        <v>19.5</v>
      </c>
      <c r="F14" s="158"/>
      <c r="G14" s="180">
        <v>8177000</v>
      </c>
      <c r="H14" s="157">
        <v>8913</v>
      </c>
      <c r="I14" s="157">
        <v>2622</v>
      </c>
      <c r="J14" s="159"/>
      <c r="K14" s="180">
        <v>14862525</v>
      </c>
      <c r="L14" s="151"/>
      <c r="M14" s="180">
        <v>90980231</v>
      </c>
      <c r="N14" s="132" t="s">
        <v>15</v>
      </c>
      <c r="O14" s="166" t="s">
        <v>73</v>
      </c>
      <c r="P14" s="166" t="s">
        <v>73</v>
      </c>
      <c r="Q14" s="166" t="s">
        <v>73</v>
      </c>
      <c r="R14" s="166" t="s">
        <v>73</v>
      </c>
      <c r="S14" s="166" t="s">
        <v>73</v>
      </c>
      <c r="T14" s="167"/>
      <c r="U14" s="157">
        <v>24993.7</v>
      </c>
      <c r="V14" s="157">
        <v>87240721</v>
      </c>
      <c r="W14" s="157">
        <v>794</v>
      </c>
      <c r="X14" s="157">
        <v>3018.4</v>
      </c>
      <c r="Y14" s="157"/>
      <c r="Z14" s="180">
        <v>460</v>
      </c>
      <c r="AA14" s="157">
        <v>4097245</v>
      </c>
      <c r="AB14" s="157"/>
      <c r="AC14" s="180">
        <v>20993300</v>
      </c>
      <c r="AD14" s="188"/>
      <c r="AE14" s="180">
        <v>33513459</v>
      </c>
    </row>
    <row r="15" spans="1:31" ht="24.75" customHeight="1">
      <c r="A15" s="132" t="s">
        <v>48</v>
      </c>
      <c r="B15" s="180">
        <v>16367598</v>
      </c>
      <c r="C15" s="150">
        <v>0.02</v>
      </c>
      <c r="D15" s="150">
        <v>0.01</v>
      </c>
      <c r="E15" s="151">
        <v>26.4</v>
      </c>
      <c r="F15" s="158"/>
      <c r="G15" s="180">
        <v>7758000</v>
      </c>
      <c r="H15" s="157">
        <v>7090</v>
      </c>
      <c r="I15" s="157">
        <v>1996</v>
      </c>
      <c r="J15" s="159"/>
      <c r="K15" s="180">
        <v>16442828</v>
      </c>
      <c r="L15" s="151"/>
      <c r="M15" s="180">
        <v>91672865</v>
      </c>
      <c r="N15" s="132" t="s">
        <v>48</v>
      </c>
      <c r="O15" s="166" t="s">
        <v>73</v>
      </c>
      <c r="P15" s="166" t="s">
        <v>73</v>
      </c>
      <c r="Q15" s="166" t="s">
        <v>73</v>
      </c>
      <c r="R15" s="166" t="s">
        <v>73</v>
      </c>
      <c r="S15" s="166" t="s">
        <v>73</v>
      </c>
      <c r="T15" s="167"/>
      <c r="U15" s="157">
        <v>29067.9</v>
      </c>
      <c r="V15" s="157">
        <v>8511023</v>
      </c>
      <c r="W15" s="157">
        <v>790.4</v>
      </c>
      <c r="X15" s="157">
        <v>3330.6</v>
      </c>
      <c r="Y15" s="157"/>
      <c r="Z15" s="180">
        <v>445</v>
      </c>
      <c r="AA15" s="157">
        <v>4278458.4</v>
      </c>
      <c r="AB15" s="157"/>
      <c r="AC15" s="180">
        <v>20286800</v>
      </c>
      <c r="AD15" s="188"/>
      <c r="AE15" s="180">
        <v>32894268</v>
      </c>
    </row>
    <row r="16" spans="1:31" ht="24.75" customHeight="1">
      <c r="A16" s="132" t="s">
        <v>49</v>
      </c>
      <c r="B16" s="180">
        <v>13988786</v>
      </c>
      <c r="C16" s="150">
        <v>0.9</v>
      </c>
      <c r="D16" s="275">
        <v>0</v>
      </c>
      <c r="E16" s="151">
        <v>11</v>
      </c>
      <c r="F16" s="158"/>
      <c r="G16" s="180">
        <v>8065000</v>
      </c>
      <c r="H16" s="157">
        <v>8992</v>
      </c>
      <c r="I16" s="157">
        <v>2585</v>
      </c>
      <c r="J16" s="159"/>
      <c r="K16" s="180">
        <v>18277721</v>
      </c>
      <c r="L16" s="151"/>
      <c r="M16" s="180">
        <v>70929659</v>
      </c>
      <c r="N16" s="132" t="s">
        <v>49</v>
      </c>
      <c r="O16" s="166" t="s">
        <v>73</v>
      </c>
      <c r="P16" s="166" t="s">
        <v>73</v>
      </c>
      <c r="Q16" s="166" t="s">
        <v>73</v>
      </c>
      <c r="R16" s="166" t="s">
        <v>73</v>
      </c>
      <c r="S16" s="166" t="s">
        <v>73</v>
      </c>
      <c r="T16" s="167"/>
      <c r="U16" s="157">
        <v>27708.8</v>
      </c>
      <c r="V16" s="157">
        <v>10417272.5</v>
      </c>
      <c r="W16" s="157">
        <v>802</v>
      </c>
      <c r="X16" s="157">
        <v>3472.9</v>
      </c>
      <c r="Y16" s="157"/>
      <c r="Z16" s="180">
        <v>460</v>
      </c>
      <c r="AA16" s="157">
        <v>4970280.8</v>
      </c>
      <c r="AB16" s="157"/>
      <c r="AC16" s="180">
        <v>19488100</v>
      </c>
      <c r="AD16" s="188"/>
      <c r="AE16" s="180">
        <v>30725146</v>
      </c>
    </row>
    <row r="17" spans="1:31" ht="24.75" customHeight="1">
      <c r="A17" s="132" t="s">
        <v>17</v>
      </c>
      <c r="B17" s="180">
        <v>24989685</v>
      </c>
      <c r="C17" s="150">
        <v>0.02</v>
      </c>
      <c r="D17" s="275">
        <v>0</v>
      </c>
      <c r="E17" s="151">
        <v>29.3</v>
      </c>
      <c r="F17" s="158"/>
      <c r="G17" s="180">
        <v>7904000</v>
      </c>
      <c r="H17" s="157">
        <v>6726</v>
      </c>
      <c r="I17" s="157">
        <v>1909</v>
      </c>
      <c r="J17" s="159"/>
      <c r="K17" s="180">
        <v>17969271</v>
      </c>
      <c r="L17" s="151"/>
      <c r="M17" s="180">
        <v>60459947</v>
      </c>
      <c r="N17" s="132" t="s">
        <v>17</v>
      </c>
      <c r="O17" s="166" t="s">
        <v>73</v>
      </c>
      <c r="P17" s="166" t="s">
        <v>73</v>
      </c>
      <c r="Q17" s="166" t="s">
        <v>73</v>
      </c>
      <c r="R17" s="166" t="s">
        <v>73</v>
      </c>
      <c r="S17" s="166" t="s">
        <v>73</v>
      </c>
      <c r="T17" s="167"/>
      <c r="U17" s="157">
        <v>29923.1</v>
      </c>
      <c r="V17" s="157">
        <v>10644528.9</v>
      </c>
      <c r="W17" s="157">
        <v>773</v>
      </c>
      <c r="X17" s="157">
        <v>3178.1</v>
      </c>
      <c r="Y17" s="157"/>
      <c r="Z17" s="180">
        <v>445</v>
      </c>
      <c r="AA17" s="157">
        <v>4518688</v>
      </c>
      <c r="AB17" s="157"/>
      <c r="AC17" s="180">
        <v>20681500</v>
      </c>
      <c r="AD17" s="188"/>
      <c r="AE17" s="180">
        <v>28869105</v>
      </c>
    </row>
    <row r="18" spans="1:31" ht="24.75" customHeight="1">
      <c r="A18" s="136" t="s">
        <v>50</v>
      </c>
      <c r="B18" s="184">
        <v>15654369</v>
      </c>
      <c r="C18" s="150">
        <v>0.01</v>
      </c>
      <c r="D18" s="150">
        <v>0.6</v>
      </c>
      <c r="E18" s="151">
        <v>157.8</v>
      </c>
      <c r="F18" s="162"/>
      <c r="G18" s="184">
        <v>8448000</v>
      </c>
      <c r="H18" s="163">
        <v>8395</v>
      </c>
      <c r="I18" s="163">
        <v>2347</v>
      </c>
      <c r="J18" s="164"/>
      <c r="K18" s="184">
        <v>14623871</v>
      </c>
      <c r="L18" s="165"/>
      <c r="M18" s="180">
        <v>66931025</v>
      </c>
      <c r="N18" s="136" t="s">
        <v>50</v>
      </c>
      <c r="O18" s="166" t="s">
        <v>73</v>
      </c>
      <c r="P18" s="166" t="s">
        <v>73</v>
      </c>
      <c r="Q18" s="166" t="s">
        <v>73</v>
      </c>
      <c r="R18" s="166" t="s">
        <v>73</v>
      </c>
      <c r="S18" s="166" t="s">
        <v>73</v>
      </c>
      <c r="T18" s="169"/>
      <c r="U18" s="157">
        <v>29506.6</v>
      </c>
      <c r="V18" s="163">
        <v>9898296</v>
      </c>
      <c r="W18" s="154">
        <v>800.5</v>
      </c>
      <c r="X18" s="154">
        <v>3794.3</v>
      </c>
      <c r="Y18" s="170"/>
      <c r="Z18" s="186">
        <v>460</v>
      </c>
      <c r="AA18" s="154">
        <v>4599964</v>
      </c>
      <c r="AB18" s="154"/>
      <c r="AC18" s="186">
        <v>18210000</v>
      </c>
      <c r="AD18" s="189"/>
      <c r="AE18" s="190">
        <v>30265027</v>
      </c>
    </row>
    <row r="19" spans="1:31" ht="26.25" customHeight="1" thickBot="1">
      <c r="A19" s="134" t="s">
        <v>70</v>
      </c>
      <c r="B19" s="129">
        <f>SUM(B7:B18)</f>
        <v>224203419</v>
      </c>
      <c r="C19" s="147">
        <f>SUM(C7:C18)</f>
        <v>1.1500000000000001</v>
      </c>
      <c r="D19" s="147">
        <f>SUM(D7:D18)</f>
        <v>2.05</v>
      </c>
      <c r="E19" s="125">
        <f>SUM(E7:E18)</f>
        <v>601.0999999999999</v>
      </c>
      <c r="F19" s="126"/>
      <c r="G19" s="129">
        <f>SUM(G7:G18)</f>
        <v>94417000</v>
      </c>
      <c r="H19" s="124">
        <f>SUM(H7:H18)</f>
        <v>90749.4</v>
      </c>
      <c r="I19" s="124">
        <f>SUM(I7:I18)</f>
        <v>26405.9</v>
      </c>
      <c r="J19" s="127"/>
      <c r="K19" s="129">
        <f>SUM(K7:K18)</f>
        <v>158881644</v>
      </c>
      <c r="L19" s="125"/>
      <c r="M19" s="129">
        <f>SUM(M7:M18)</f>
        <v>882279823</v>
      </c>
      <c r="N19" s="134" t="s">
        <v>70</v>
      </c>
      <c r="O19" s="293" t="s">
        <v>73</v>
      </c>
      <c r="P19" s="293" t="s">
        <v>73</v>
      </c>
      <c r="Q19" s="293" t="s">
        <v>73</v>
      </c>
      <c r="R19" s="293" t="s">
        <v>73</v>
      </c>
      <c r="S19" s="293" t="s">
        <v>73</v>
      </c>
      <c r="T19" s="128"/>
      <c r="U19" s="124">
        <f>SUM(U7:U18)</f>
        <v>359420.39999999997</v>
      </c>
      <c r="V19" s="124">
        <f>SUM(V7:V18)</f>
        <v>255544186.8</v>
      </c>
      <c r="W19" s="124">
        <f>SUM(W7:W18)</f>
        <v>9203.9</v>
      </c>
      <c r="X19" s="124">
        <f>SUM(X7:X18)</f>
        <v>40207.1</v>
      </c>
      <c r="Y19" s="124"/>
      <c r="Z19" s="129">
        <f>SUM(Z7:Z18)</f>
        <v>5432</v>
      </c>
      <c r="AA19" s="124">
        <f>SUM(AA7:AA18)</f>
        <v>55163078.699999996</v>
      </c>
      <c r="AB19" s="124"/>
      <c r="AC19" s="129">
        <f>SUM(AC7:AC18)</f>
        <v>221909300</v>
      </c>
      <c r="AD19" s="191"/>
      <c r="AE19" s="129">
        <f>SUM(AE7:AE18)</f>
        <v>411543153</v>
      </c>
    </row>
    <row r="20" spans="1:31" ht="4.5" customHeight="1" thickTop="1">
      <c r="A20" s="305"/>
      <c r="B20" s="305"/>
      <c r="C20" s="20"/>
      <c r="D20" s="21"/>
      <c r="E20" s="21"/>
      <c r="F20" s="21"/>
      <c r="G20" s="20"/>
      <c r="H20" s="20"/>
      <c r="I20" s="20"/>
      <c r="J20" s="22"/>
      <c r="K20" s="21"/>
      <c r="L20" s="21"/>
      <c r="N20" s="26"/>
      <c r="O20" s="26"/>
      <c r="P20" s="26"/>
      <c r="Q20" s="26"/>
      <c r="R20" s="26"/>
      <c r="S20" s="26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3"/>
    </row>
    <row r="21" spans="1:31" ht="24" customHeight="1">
      <c r="A21" s="308" t="s">
        <v>24</v>
      </c>
      <c r="B21" s="308"/>
      <c r="C21" s="308"/>
      <c r="D21" s="308"/>
      <c r="E21" s="119"/>
      <c r="F21" s="119"/>
      <c r="G21" s="119"/>
      <c r="H21" s="119"/>
      <c r="I21" s="119"/>
      <c r="J21" s="119"/>
      <c r="K21" s="119"/>
      <c r="L21" s="119"/>
      <c r="M21" s="23" t="s">
        <v>51</v>
      </c>
      <c r="N21" s="311" t="s">
        <v>178</v>
      </c>
      <c r="O21" s="311"/>
      <c r="P21" s="311"/>
      <c r="Q21" s="311"/>
      <c r="R21" s="311"/>
      <c r="S21" s="142"/>
      <c r="T21" s="142"/>
      <c r="U21" s="142"/>
      <c r="V21" s="142"/>
      <c r="W21" s="142"/>
      <c r="X21" s="142"/>
      <c r="Y21" s="25"/>
      <c r="Z21" s="25"/>
      <c r="AA21" s="25"/>
      <c r="AB21" s="25"/>
      <c r="AC21" s="25"/>
      <c r="AD21" s="25"/>
      <c r="AE21" s="25"/>
    </row>
    <row r="22" spans="1:31" ht="20.25" customHeight="1">
      <c r="A22" s="308"/>
      <c r="B22" s="308"/>
      <c r="C22" s="308"/>
      <c r="D22" s="308"/>
      <c r="E22" s="26"/>
      <c r="F22" s="100"/>
      <c r="G22" s="26"/>
      <c r="H22" s="100"/>
      <c r="I22" s="100"/>
      <c r="J22" s="24"/>
      <c r="K22" s="25"/>
      <c r="L22" s="25"/>
      <c r="M22" s="25"/>
      <c r="N22" s="310" t="s">
        <v>24</v>
      </c>
      <c r="O22" s="310"/>
      <c r="P22" s="310"/>
      <c r="Q22" s="310"/>
      <c r="R22" s="310"/>
      <c r="S22" s="310"/>
      <c r="T22" s="310"/>
      <c r="U22" s="310"/>
      <c r="V22" s="310"/>
      <c r="W22" s="144"/>
      <c r="X22" s="144"/>
      <c r="Y22" s="118"/>
      <c r="Z22" s="25"/>
      <c r="AA22" s="25"/>
      <c r="AB22" s="25"/>
      <c r="AC22" s="25"/>
      <c r="AD22" s="25"/>
      <c r="AE22" s="25"/>
    </row>
    <row r="23" spans="1:31" ht="20.25" customHeight="1">
      <c r="A23" s="26"/>
      <c r="B23" s="26"/>
      <c r="C23" s="26"/>
      <c r="D23" s="26"/>
      <c r="E23" s="26"/>
      <c r="F23" s="100"/>
      <c r="G23" s="26"/>
      <c r="H23" s="100"/>
      <c r="I23" s="100"/>
      <c r="J23" s="24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2.75" customHeight="1">
      <c r="A24" s="27"/>
      <c r="B24" s="27"/>
      <c r="C24" s="27"/>
      <c r="D24" s="27"/>
      <c r="E24" s="27"/>
      <c r="F24" s="27"/>
      <c r="G24" s="27"/>
      <c r="H24" s="27"/>
      <c r="I24" s="27"/>
      <c r="J24" s="24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ht="54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23.25" customHeight="1">
      <c r="A26" s="309" t="s">
        <v>72</v>
      </c>
      <c r="B26" s="309"/>
      <c r="C26" s="309"/>
      <c r="D26" s="309"/>
      <c r="E26" s="29"/>
      <c r="F26" s="29"/>
      <c r="G26" s="29"/>
      <c r="H26" s="29">
        <v>17</v>
      </c>
      <c r="I26" s="29"/>
      <c r="J26" s="29"/>
      <c r="K26" s="29"/>
      <c r="L26" s="29"/>
      <c r="M26" s="29"/>
      <c r="N26" s="307" t="s">
        <v>72</v>
      </c>
      <c r="O26" s="307"/>
      <c r="P26" s="307"/>
      <c r="Q26" s="307"/>
      <c r="R26" s="307"/>
      <c r="S26" s="307"/>
      <c r="T26" s="30"/>
      <c r="U26" s="30"/>
      <c r="V26" s="71"/>
      <c r="W26" s="116">
        <v>18</v>
      </c>
      <c r="X26" s="116"/>
      <c r="Y26" s="116"/>
      <c r="Z26" s="307"/>
      <c r="AA26" s="307"/>
      <c r="AB26" s="28"/>
      <c r="AC26" s="29"/>
      <c r="AD26" s="28"/>
      <c r="AE26" s="28"/>
    </row>
    <row r="27" spans="1:13" s="6" customFormat="1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/>
      <c r="L27"/>
      <c r="M27"/>
    </row>
    <row r="28" spans="1:13" s="6" customFormat="1" ht="12.75" customHeight="1">
      <c r="A28" s="3"/>
      <c r="B28" s="3"/>
      <c r="C28" s="5"/>
      <c r="D28" s="7"/>
      <c r="E28" s="7"/>
      <c r="F28" s="7"/>
      <c r="G28" s="5"/>
      <c r="H28" s="5"/>
      <c r="I28" s="5"/>
      <c r="J28" s="5"/>
      <c r="K28"/>
      <c r="L28"/>
      <c r="M28"/>
    </row>
    <row r="29" spans="1:13" s="6" customFormat="1" ht="12.75" customHeight="1">
      <c r="A29" s="3"/>
      <c r="B29" s="3"/>
      <c r="C29" s="5"/>
      <c r="D29" s="7"/>
      <c r="E29" s="7"/>
      <c r="F29" s="7"/>
      <c r="G29" s="5"/>
      <c r="H29" s="5"/>
      <c r="I29" s="5"/>
      <c r="J29" s="5"/>
      <c r="K29"/>
      <c r="L29"/>
      <c r="M29"/>
    </row>
    <row r="30" spans="1:13" s="6" customFormat="1" ht="12.75" customHeight="1">
      <c r="A30" s="3"/>
      <c r="B30" s="3"/>
      <c r="C30" s="5"/>
      <c r="D30" s="7"/>
      <c r="E30" s="7"/>
      <c r="F30" s="7"/>
      <c r="G30" s="5"/>
      <c r="H30" s="5"/>
      <c r="I30" s="5"/>
      <c r="J30" s="5"/>
      <c r="K30"/>
      <c r="L30"/>
      <c r="M30"/>
    </row>
    <row r="31" spans="1:13" s="6" customFormat="1" ht="12.75" customHeight="1">
      <c r="A31" s="3"/>
      <c r="B31" s="3"/>
      <c r="C31" s="5"/>
      <c r="D31" s="7"/>
      <c r="E31" s="7"/>
      <c r="F31" s="7"/>
      <c r="G31" s="5"/>
      <c r="H31" s="5"/>
      <c r="I31" s="5"/>
      <c r="J31" s="5"/>
      <c r="K31"/>
      <c r="L31"/>
      <c r="M31"/>
    </row>
    <row r="32" spans="1:13" s="6" customFormat="1" ht="12.75" customHeight="1">
      <c r="A32" s="3"/>
      <c r="B32" s="3"/>
      <c r="C32" s="5"/>
      <c r="D32" s="5"/>
      <c r="E32" s="5"/>
      <c r="F32" s="5"/>
      <c r="G32" s="5"/>
      <c r="H32" s="5"/>
      <c r="I32" s="5"/>
      <c r="J32" s="5"/>
      <c r="K32"/>
      <c r="L32"/>
      <c r="M32"/>
    </row>
    <row r="33" spans="1:13" s="6" customFormat="1" ht="12.75" customHeight="1">
      <c r="A33" s="3"/>
      <c r="B33" s="3"/>
      <c r="C33" s="5"/>
      <c r="D33" s="5"/>
      <c r="E33" s="5"/>
      <c r="F33" s="5"/>
      <c r="G33" s="5"/>
      <c r="H33" s="5"/>
      <c r="I33" s="5"/>
      <c r="J33" s="5"/>
      <c r="K33"/>
      <c r="L33"/>
      <c r="M33"/>
    </row>
    <row r="34" spans="1:13" s="6" customFormat="1" ht="12.75" customHeight="1">
      <c r="A34" s="3"/>
      <c r="B34" s="3"/>
      <c r="C34" s="5"/>
      <c r="D34" s="5"/>
      <c r="E34" s="5"/>
      <c r="F34" s="5"/>
      <c r="G34" s="5"/>
      <c r="H34" s="5"/>
      <c r="I34" s="5"/>
      <c r="J34" s="5"/>
      <c r="K34"/>
      <c r="L34"/>
      <c r="M34"/>
    </row>
    <row r="35" spans="1:13" s="6" customFormat="1" ht="12.75" customHeight="1">
      <c r="A35" s="3"/>
      <c r="B35" s="3"/>
      <c r="C35" s="5"/>
      <c r="D35" s="7"/>
      <c r="E35" s="7"/>
      <c r="F35" s="7"/>
      <c r="G35" s="5"/>
      <c r="H35" s="5"/>
      <c r="I35" s="5"/>
      <c r="J35" s="5"/>
      <c r="K35"/>
      <c r="L35"/>
      <c r="M35"/>
    </row>
    <row r="36" spans="1:13" s="6" customFormat="1" ht="12.75" customHeight="1">
      <c r="A36" s="3"/>
      <c r="B36" s="3"/>
      <c r="C36" s="5"/>
      <c r="D36" s="7"/>
      <c r="E36" s="7"/>
      <c r="F36" s="7"/>
      <c r="G36" s="5"/>
      <c r="H36" s="5"/>
      <c r="I36" s="5"/>
      <c r="J36" s="5"/>
      <c r="K36"/>
      <c r="L36"/>
      <c r="M36"/>
    </row>
    <row r="37" spans="1:13" s="6" customFormat="1" ht="12.75" customHeight="1">
      <c r="A37" s="3"/>
      <c r="B37" s="3"/>
      <c r="C37" s="5"/>
      <c r="D37" s="7"/>
      <c r="E37" s="7"/>
      <c r="F37" s="7"/>
      <c r="G37" s="5"/>
      <c r="H37" s="5"/>
      <c r="I37" s="5"/>
      <c r="J37" s="5"/>
      <c r="K37"/>
      <c r="L37"/>
      <c r="M37"/>
    </row>
    <row r="38" spans="1:13" s="6" customFormat="1" ht="12.75" customHeight="1">
      <c r="A38" s="3"/>
      <c r="B38" s="3"/>
      <c r="C38" s="5"/>
      <c r="D38" s="7"/>
      <c r="E38" s="7"/>
      <c r="F38" s="7"/>
      <c r="G38" s="5"/>
      <c r="H38" s="5"/>
      <c r="I38" s="5"/>
      <c r="J38" s="5"/>
      <c r="K38"/>
      <c r="L38"/>
      <c r="M38"/>
    </row>
    <row r="39" spans="1:13" s="6" customFormat="1" ht="12.75" customHeight="1">
      <c r="A39" s="3"/>
      <c r="B39" s="3"/>
      <c r="C39" s="5"/>
      <c r="D39" s="5"/>
      <c r="E39" s="5"/>
      <c r="F39" s="5"/>
      <c r="G39" s="5"/>
      <c r="H39" s="5"/>
      <c r="I39" s="5"/>
      <c r="J39" s="5"/>
      <c r="K39"/>
      <c r="L39"/>
      <c r="M39"/>
    </row>
    <row r="40" spans="1:13" s="6" customFormat="1" ht="18" customHeight="1">
      <c r="A40" s="3"/>
      <c r="B40" s="3"/>
      <c r="C40" s="5"/>
      <c r="D40" s="7"/>
      <c r="E40" s="7"/>
      <c r="F40" s="7"/>
      <c r="G40" s="5"/>
      <c r="H40" s="5"/>
      <c r="I40" s="5"/>
      <c r="J40" s="5"/>
      <c r="K40"/>
      <c r="L40"/>
      <c r="M40"/>
    </row>
    <row r="41" spans="1:13" s="6" customFormat="1" ht="18" customHeight="1">
      <c r="A41" s="3"/>
      <c r="B41" s="3"/>
      <c r="C41" s="8"/>
      <c r="D41" s="8"/>
      <c r="E41" s="8"/>
      <c r="F41" s="8"/>
      <c r="G41" s="8"/>
      <c r="H41" s="8"/>
      <c r="I41" s="8"/>
      <c r="J41" s="8"/>
      <c r="K41"/>
      <c r="L41"/>
      <c r="M41"/>
    </row>
    <row r="42" spans="1:13" s="6" customFormat="1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s="6" customFormat="1" ht="9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/>
      <c r="L43"/>
      <c r="M43"/>
    </row>
    <row r="44" spans="1:13" s="6" customFormat="1" ht="11.25" customHeight="1">
      <c r="A44" s="302"/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</row>
    <row r="45" spans="11:13" s="6" customFormat="1" ht="12.75">
      <c r="K45"/>
      <c r="L45"/>
      <c r="M45"/>
    </row>
    <row r="46" spans="1:10" ht="12.75">
      <c r="A46" s="6"/>
      <c r="B46" s="6"/>
      <c r="C46" s="6"/>
      <c r="D46" s="6"/>
      <c r="E46" s="6"/>
      <c r="F46" s="6"/>
      <c r="G46" s="6"/>
      <c r="H46" s="6"/>
      <c r="I46" s="6"/>
      <c r="J46" s="6"/>
    </row>
  </sheetData>
  <sheetProtection/>
  <mergeCells count="25">
    <mergeCell ref="AC5:AD5"/>
    <mergeCell ref="N5:N6"/>
    <mergeCell ref="Z5:AA5"/>
    <mergeCell ref="O5:S5"/>
    <mergeCell ref="J5:J6"/>
    <mergeCell ref="L5:L6"/>
    <mergeCell ref="T5:T6"/>
    <mergeCell ref="AB5:AB6"/>
    <mergeCell ref="Z26:AA26"/>
    <mergeCell ref="N22:V22"/>
    <mergeCell ref="N21:R21"/>
    <mergeCell ref="N1:AE1"/>
    <mergeCell ref="A1:M1"/>
    <mergeCell ref="B5:E5"/>
    <mergeCell ref="F5:F6"/>
    <mergeCell ref="N3:O3"/>
    <mergeCell ref="A22:D22"/>
    <mergeCell ref="U5:X5"/>
    <mergeCell ref="A44:M44"/>
    <mergeCell ref="A5:A6"/>
    <mergeCell ref="A20:B20"/>
    <mergeCell ref="G5:I5"/>
    <mergeCell ref="N26:S26"/>
    <mergeCell ref="A21:D21"/>
    <mergeCell ref="A26:D26"/>
  </mergeCells>
  <printOptions horizontalCentered="1"/>
  <pageMargins left="0.7086614173228347" right="0.7086614173228347" top="0.5118110236220472" bottom="0.1968503937007874" header="0" footer="0"/>
  <pageSetup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rightToLeft="1" view="pageBreakPreview" zoomScaleSheetLayoutView="100" zoomScalePageLayoutView="0" workbookViewId="0" topLeftCell="A1">
      <selection activeCell="E23" sqref="E23"/>
    </sheetView>
  </sheetViews>
  <sheetFormatPr defaultColWidth="9.140625" defaultRowHeight="12.75"/>
  <cols>
    <col min="1" max="6" width="20.7109375" style="0" customWidth="1"/>
  </cols>
  <sheetData>
    <row r="1" spans="1:6" ht="33" customHeight="1">
      <c r="A1" s="312" t="s">
        <v>159</v>
      </c>
      <c r="B1" s="312"/>
      <c r="C1" s="312"/>
      <c r="D1" s="312"/>
      <c r="E1" s="312"/>
      <c r="F1" s="312"/>
    </row>
    <row r="2" spans="1:6" ht="18.75" customHeight="1" thickBot="1">
      <c r="A2" s="108" t="s">
        <v>114</v>
      </c>
      <c r="B2" s="108"/>
      <c r="C2" s="108"/>
      <c r="D2" s="108"/>
      <c r="E2" s="226"/>
      <c r="F2" s="270" t="s">
        <v>147</v>
      </c>
    </row>
    <row r="3" spans="1:6" ht="30.75" customHeight="1" thickTop="1">
      <c r="A3" s="238" t="s">
        <v>25</v>
      </c>
      <c r="B3" s="239" t="s">
        <v>119</v>
      </c>
      <c r="C3" s="239" t="s">
        <v>109</v>
      </c>
      <c r="D3" s="239" t="s">
        <v>120</v>
      </c>
      <c r="E3" s="239" t="s">
        <v>121</v>
      </c>
      <c r="F3" s="239" t="s">
        <v>111</v>
      </c>
    </row>
    <row r="4" spans="1:6" ht="24" customHeight="1">
      <c r="A4" s="131" t="s">
        <v>8</v>
      </c>
      <c r="B4" s="60">
        <v>0.0706</v>
      </c>
      <c r="C4" s="60">
        <v>0.0321</v>
      </c>
      <c r="D4" s="60">
        <v>0.031</v>
      </c>
      <c r="E4" s="60">
        <v>0.0621</v>
      </c>
      <c r="F4" s="60">
        <v>0.922</v>
      </c>
    </row>
    <row r="5" spans="1:6" ht="24" customHeight="1">
      <c r="A5" s="131" t="s">
        <v>9</v>
      </c>
      <c r="B5" s="60">
        <v>0.064334</v>
      </c>
      <c r="C5" s="60">
        <v>0.028261</v>
      </c>
      <c r="D5" s="60">
        <v>0.027711</v>
      </c>
      <c r="E5" s="60">
        <v>0.539789</v>
      </c>
      <c r="F5" s="60">
        <v>1.095444</v>
      </c>
    </row>
    <row r="6" spans="1:6" ht="24" customHeight="1">
      <c r="A6" s="131" t="s">
        <v>60</v>
      </c>
      <c r="B6" s="60">
        <v>0.073961</v>
      </c>
      <c r="C6" s="60">
        <v>0.006596</v>
      </c>
      <c r="D6" s="60">
        <v>0.018893</v>
      </c>
      <c r="E6" s="60">
        <v>0.025839</v>
      </c>
      <c r="F6" s="60">
        <v>0.251429</v>
      </c>
    </row>
    <row r="7" spans="1:6" ht="24" customHeight="1">
      <c r="A7" s="131" t="s">
        <v>11</v>
      </c>
      <c r="B7" s="60">
        <v>0.029308</v>
      </c>
      <c r="C7" s="60">
        <v>0.003243</v>
      </c>
      <c r="D7" s="60">
        <v>0.010801</v>
      </c>
      <c r="E7" s="60">
        <v>0.01411</v>
      </c>
      <c r="F7" s="60">
        <v>0.194615</v>
      </c>
    </row>
    <row r="8" spans="1:6" ht="24" customHeight="1">
      <c r="A8" s="131" t="s">
        <v>59</v>
      </c>
      <c r="B8" s="60">
        <v>0.054277</v>
      </c>
      <c r="C8" s="60">
        <v>0.012096</v>
      </c>
      <c r="D8" s="60">
        <v>0.022417</v>
      </c>
      <c r="E8" s="60">
        <v>0.035006</v>
      </c>
      <c r="F8" s="60">
        <v>0.241538</v>
      </c>
    </row>
    <row r="9" spans="1:6" ht="24" customHeight="1">
      <c r="A9" s="132" t="s">
        <v>13</v>
      </c>
      <c r="B9" s="61">
        <v>0.06419</v>
      </c>
      <c r="C9" s="61">
        <v>0.010643</v>
      </c>
      <c r="D9" s="61">
        <v>0.022667</v>
      </c>
      <c r="E9" s="61">
        <v>0.030167</v>
      </c>
      <c r="F9" s="60">
        <v>0.149738</v>
      </c>
    </row>
    <row r="10" spans="1:6" ht="24" customHeight="1">
      <c r="A10" s="132" t="s">
        <v>14</v>
      </c>
      <c r="B10" s="61">
        <v>0.121914</v>
      </c>
      <c r="C10" s="61">
        <v>0.010129</v>
      </c>
      <c r="D10" s="61">
        <v>0.034315</v>
      </c>
      <c r="E10" s="61">
        <v>0.044406</v>
      </c>
      <c r="F10" s="60">
        <v>0.187</v>
      </c>
    </row>
    <row r="11" spans="1:6" ht="24" customHeight="1">
      <c r="A11" s="132" t="s">
        <v>15</v>
      </c>
      <c r="B11" s="61">
        <v>0.079</v>
      </c>
      <c r="C11" s="61">
        <v>0.036208</v>
      </c>
      <c r="D11" s="61">
        <v>0.052708</v>
      </c>
      <c r="E11" s="61">
        <v>1.723854</v>
      </c>
      <c r="F11" s="60">
        <v>1.060625</v>
      </c>
    </row>
    <row r="12" spans="1:6" ht="24" customHeight="1">
      <c r="A12" s="132" t="s">
        <v>48</v>
      </c>
      <c r="B12" s="61">
        <v>0.085218</v>
      </c>
      <c r="C12" s="61">
        <v>0.047341</v>
      </c>
      <c r="D12" s="61">
        <v>0.071606</v>
      </c>
      <c r="E12" s="61">
        <v>0.025735</v>
      </c>
      <c r="F12" s="60">
        <v>0.567273</v>
      </c>
    </row>
    <row r="13" spans="1:6" ht="24" customHeight="1">
      <c r="A13" s="132" t="s">
        <v>49</v>
      </c>
      <c r="B13" s="61">
        <v>0.01818</v>
      </c>
      <c r="C13" s="61">
        <v>0.025408</v>
      </c>
      <c r="D13" s="61">
        <v>0.033467</v>
      </c>
      <c r="E13" s="61">
        <v>0.006576</v>
      </c>
      <c r="F13" s="60">
        <v>0.285</v>
      </c>
    </row>
    <row r="14" spans="1:6" ht="24" customHeight="1">
      <c r="A14" s="132" t="s">
        <v>17</v>
      </c>
      <c r="B14" s="61">
        <v>0.029018</v>
      </c>
      <c r="C14" s="61">
        <v>0.037608</v>
      </c>
      <c r="D14" s="61">
        <v>0.047603</v>
      </c>
      <c r="E14" s="61">
        <v>0.013224</v>
      </c>
      <c r="F14" s="60">
        <v>0.308667</v>
      </c>
    </row>
    <row r="15" spans="1:6" ht="24" customHeight="1">
      <c r="A15" s="133" t="s">
        <v>18</v>
      </c>
      <c r="B15" s="63">
        <v>0.037435</v>
      </c>
      <c r="C15" s="63">
        <v>0.034525</v>
      </c>
      <c r="D15" s="64">
        <v>0.098525</v>
      </c>
      <c r="E15" s="63">
        <v>0.0473</v>
      </c>
      <c r="F15" s="63">
        <v>0.54771</v>
      </c>
    </row>
    <row r="16" spans="1:6" ht="24" customHeight="1" thickBot="1">
      <c r="A16" s="134" t="s">
        <v>46</v>
      </c>
      <c r="B16" s="123">
        <f>(B4+B5+B6+B7+B8+B9+B10+B11+B12+B13+B14+B15)/12</f>
        <v>0.06061958333333333</v>
      </c>
      <c r="C16" s="123">
        <f>(C4+C5+C6+C7+C8+C9+C10+C11+C12+C13+C14+C15)/12</f>
        <v>0.02367983333333333</v>
      </c>
      <c r="D16" s="123">
        <f>(D4+D5+D6+D7+D8+D9+D10+D11+D12+D13+D14+D15)/12</f>
        <v>0.03930941666666667</v>
      </c>
      <c r="E16" s="123">
        <f>(E4+E5+E6+E7+E8+E9+E10+E11+E12+E13+E14+E15)/12</f>
        <v>0.21400883333333334</v>
      </c>
      <c r="F16" s="123">
        <f>(F4+F5+F6+F7+F8+F9+F10+F11+F12+F13+F14+F15)/12</f>
        <v>0.4842532500000001</v>
      </c>
    </row>
    <row r="17" spans="1:6" ht="5.25" customHeight="1" thickTop="1">
      <c r="A17" s="41"/>
      <c r="B17" s="42"/>
      <c r="C17" s="42"/>
      <c r="D17" s="42"/>
      <c r="E17" s="42"/>
      <c r="F17" s="42"/>
    </row>
    <row r="18" spans="1:6" ht="2.25" customHeight="1">
      <c r="A18" s="339"/>
      <c r="B18" s="339"/>
      <c r="C18" s="339"/>
      <c r="D18" s="339"/>
      <c r="E18" s="339"/>
      <c r="F18" s="339"/>
    </row>
    <row r="19" spans="1:6" ht="20.25" customHeight="1">
      <c r="A19" s="323" t="s">
        <v>142</v>
      </c>
      <c r="B19" s="323"/>
      <c r="C19" s="323"/>
      <c r="D19" s="145"/>
      <c r="E19" s="145"/>
      <c r="F19" s="145"/>
    </row>
    <row r="20" spans="1:6" ht="86.25" customHeight="1">
      <c r="A20" s="209"/>
      <c r="B20" s="209"/>
      <c r="C20" s="209"/>
      <c r="D20" s="209"/>
      <c r="E20" s="209"/>
      <c r="F20" s="209"/>
    </row>
    <row r="21" spans="1:6" ht="13.5" customHeight="1">
      <c r="A21" s="209"/>
      <c r="B21" s="209"/>
      <c r="C21" s="209"/>
      <c r="D21" s="209"/>
      <c r="E21" s="209"/>
      <c r="F21" s="209"/>
    </row>
    <row r="22" spans="1:6" ht="6" customHeight="1">
      <c r="A22" s="44"/>
      <c r="B22" s="44"/>
      <c r="C22" s="44"/>
      <c r="D22" s="44"/>
      <c r="E22" s="44"/>
      <c r="F22" s="44"/>
    </row>
    <row r="23" spans="1:6" ht="23.25" customHeight="1">
      <c r="A23" s="309" t="s">
        <v>72</v>
      </c>
      <c r="B23" s="309"/>
      <c r="C23" s="309"/>
      <c r="D23" s="29"/>
      <c r="E23" s="29">
        <v>28</v>
      </c>
      <c r="F23" s="29"/>
    </row>
    <row r="31" ht="14.25">
      <c r="C31" s="12"/>
    </row>
    <row r="32" ht="12.75">
      <c r="B32" s="14"/>
    </row>
  </sheetData>
  <sheetProtection/>
  <mergeCells count="5">
    <mergeCell ref="A23:C23"/>
    <mergeCell ref="A1:F1"/>
    <mergeCell ref="A18:C18"/>
    <mergeCell ref="D18:F18"/>
    <mergeCell ref="A19:C19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rightToLeft="1" view="pageBreakPreview" zoomScaleSheetLayoutView="100" zoomScalePageLayoutView="0" workbookViewId="0" topLeftCell="A1">
      <selection activeCell="A18" sqref="A18:C18"/>
    </sheetView>
  </sheetViews>
  <sheetFormatPr defaultColWidth="9.140625" defaultRowHeight="12.75"/>
  <cols>
    <col min="1" max="5" width="18.7109375" style="0" customWidth="1"/>
  </cols>
  <sheetData>
    <row r="1" spans="1:5" ht="33" customHeight="1">
      <c r="A1" s="312" t="s">
        <v>160</v>
      </c>
      <c r="B1" s="312"/>
      <c r="C1" s="312"/>
      <c r="D1" s="312"/>
      <c r="E1" s="312"/>
    </row>
    <row r="2" spans="1:5" ht="18" customHeight="1" thickBot="1">
      <c r="A2" s="108" t="s">
        <v>122</v>
      </c>
      <c r="B2" s="108"/>
      <c r="C2" s="108"/>
      <c r="D2" s="108"/>
      <c r="E2" s="271" t="s">
        <v>147</v>
      </c>
    </row>
    <row r="3" spans="1:5" ht="30.75" customHeight="1" thickTop="1">
      <c r="A3" s="207" t="s">
        <v>25</v>
      </c>
      <c r="B3" s="229" t="s">
        <v>119</v>
      </c>
      <c r="C3" s="229" t="s">
        <v>109</v>
      </c>
      <c r="D3" s="229" t="s">
        <v>120</v>
      </c>
      <c r="E3" s="229" t="s">
        <v>123</v>
      </c>
    </row>
    <row r="4" spans="1:5" ht="24.75" customHeight="1">
      <c r="A4" s="131" t="s">
        <v>8</v>
      </c>
      <c r="B4" s="60">
        <v>0.128484</v>
      </c>
      <c r="C4" s="60">
        <v>0.016413</v>
      </c>
      <c r="D4" s="60">
        <v>0.035295</v>
      </c>
      <c r="E4" s="60">
        <v>0.052703</v>
      </c>
    </row>
    <row r="5" spans="1:5" ht="24.75" customHeight="1">
      <c r="A5" s="131" t="s">
        <v>9</v>
      </c>
      <c r="B5" s="60">
        <v>0.00033</v>
      </c>
      <c r="C5" s="60">
        <v>0.009606</v>
      </c>
      <c r="D5" s="60">
        <v>0.025901</v>
      </c>
      <c r="E5" s="60">
        <v>0.034939</v>
      </c>
    </row>
    <row r="6" spans="1:5" ht="24.75" customHeight="1">
      <c r="A6" s="131" t="s">
        <v>60</v>
      </c>
      <c r="B6" s="60">
        <v>0.001884</v>
      </c>
      <c r="C6" s="60">
        <v>0.011012</v>
      </c>
      <c r="D6" s="60">
        <v>0.02714</v>
      </c>
      <c r="E6" s="60">
        <v>0.051488</v>
      </c>
    </row>
    <row r="7" spans="1:5" ht="24.75" customHeight="1">
      <c r="A7" s="131" t="s">
        <v>11</v>
      </c>
      <c r="B7" s="60">
        <v>0.004058</v>
      </c>
      <c r="C7" s="60">
        <v>0.006915</v>
      </c>
      <c r="D7" s="60">
        <v>0.033999</v>
      </c>
      <c r="E7" s="60">
        <v>0.041637</v>
      </c>
    </row>
    <row r="8" spans="1:5" ht="24.75" customHeight="1">
      <c r="A8" s="131" t="s">
        <v>59</v>
      </c>
      <c r="B8" s="60">
        <v>0.0038</v>
      </c>
      <c r="C8" s="60">
        <v>0.007933</v>
      </c>
      <c r="D8" s="60">
        <v>0.035574</v>
      </c>
      <c r="E8" s="60">
        <v>0.044688</v>
      </c>
    </row>
    <row r="9" spans="1:5" ht="24.75" customHeight="1">
      <c r="A9" s="132" t="s">
        <v>13</v>
      </c>
      <c r="B9" s="61">
        <v>0.004468</v>
      </c>
      <c r="C9" s="61">
        <v>0.013865</v>
      </c>
      <c r="D9" s="61">
        <v>0.128519</v>
      </c>
      <c r="E9" s="61">
        <v>0.134277</v>
      </c>
    </row>
    <row r="10" spans="1:5" ht="24.75" customHeight="1">
      <c r="A10" s="132" t="s">
        <v>14</v>
      </c>
      <c r="B10" s="61">
        <v>0.010993</v>
      </c>
      <c r="C10" s="61">
        <v>0.006947</v>
      </c>
      <c r="D10" s="61">
        <v>0.063493</v>
      </c>
      <c r="E10" s="61">
        <v>0.069268</v>
      </c>
    </row>
    <row r="11" spans="1:5" ht="24.75" customHeight="1">
      <c r="A11" s="132" t="s">
        <v>15</v>
      </c>
      <c r="B11" s="61">
        <v>0.012932</v>
      </c>
      <c r="C11" s="61">
        <v>0.005877</v>
      </c>
      <c r="D11" s="61">
        <v>0.04623</v>
      </c>
      <c r="E11" s="61">
        <v>0.053455</v>
      </c>
    </row>
    <row r="12" spans="1:5" ht="24.75" customHeight="1">
      <c r="A12" s="132" t="s">
        <v>48</v>
      </c>
      <c r="B12" s="61">
        <v>0.025394</v>
      </c>
      <c r="C12" s="61">
        <v>0.015661</v>
      </c>
      <c r="D12" s="61">
        <v>0.069456</v>
      </c>
      <c r="E12" s="61">
        <v>0.085572</v>
      </c>
    </row>
    <row r="13" spans="1:5" ht="24.75" customHeight="1">
      <c r="A13" s="132" t="s">
        <v>49</v>
      </c>
      <c r="B13" s="61">
        <v>0.017002</v>
      </c>
      <c r="C13" s="61">
        <v>0.0153</v>
      </c>
      <c r="D13" s="61">
        <v>0.047</v>
      </c>
      <c r="E13" s="61">
        <v>0.0599</v>
      </c>
    </row>
    <row r="14" spans="1:5" ht="24.75" customHeight="1">
      <c r="A14" s="132" t="s">
        <v>17</v>
      </c>
      <c r="B14" s="61">
        <v>0.008614</v>
      </c>
      <c r="C14" s="61">
        <v>0.019379</v>
      </c>
      <c r="D14" s="61">
        <v>0.033811</v>
      </c>
      <c r="E14" s="61">
        <v>0.0535</v>
      </c>
    </row>
    <row r="15" spans="1:5" ht="24.75" customHeight="1">
      <c r="A15" s="133" t="s">
        <v>18</v>
      </c>
      <c r="B15" s="63">
        <v>0.011012</v>
      </c>
      <c r="C15" s="63">
        <v>0.03002</v>
      </c>
      <c r="D15" s="64">
        <v>0.03804</v>
      </c>
      <c r="E15" s="63">
        <v>0.068373</v>
      </c>
    </row>
    <row r="16" spans="1:5" ht="24.75" customHeight="1" thickBot="1">
      <c r="A16" s="134" t="s">
        <v>46</v>
      </c>
      <c r="B16" s="123">
        <f>(B4+B5+B6+B7+B8+B9+B10+B11+B12+B13+B14+B15)/12</f>
        <v>0.019080916666666666</v>
      </c>
      <c r="C16" s="123">
        <f>(C4+C5+C6+C7+C8+C9+C10+C11+C12+C13+C14+C15)/12</f>
        <v>0.013243999999999999</v>
      </c>
      <c r="D16" s="123">
        <f>(D4+D5+D6+D7+D8+D9+D10+D11+D12+D13+D14+D15)/12</f>
        <v>0.048704833333333336</v>
      </c>
      <c r="E16" s="123">
        <f>(E4+E5+E6+E7+E8+E9+E10+E11+E12+E13+E14+E15)/12</f>
        <v>0.062483333333333335</v>
      </c>
    </row>
    <row r="17" spans="1:5" ht="8.25" customHeight="1" thickTop="1">
      <c r="A17" s="41"/>
      <c r="B17" s="42"/>
      <c r="C17" s="42"/>
      <c r="D17" s="42"/>
      <c r="E17" s="42"/>
    </row>
    <row r="18" spans="1:5" ht="21" customHeight="1">
      <c r="A18" s="323" t="s">
        <v>142</v>
      </c>
      <c r="B18" s="323"/>
      <c r="C18" s="323"/>
      <c r="D18" s="145"/>
      <c r="E18" s="145"/>
    </row>
    <row r="19" spans="1:5" ht="91.5" customHeight="1">
      <c r="A19" s="240"/>
      <c r="B19" s="240"/>
      <c r="C19" s="240"/>
      <c r="D19" s="145"/>
      <c r="E19" s="145"/>
    </row>
    <row r="20" spans="1:5" ht="6.75" customHeight="1">
      <c r="A20" s="44"/>
      <c r="B20" s="44"/>
      <c r="C20" s="44"/>
      <c r="D20" s="44"/>
      <c r="E20" s="44"/>
    </row>
    <row r="21" spans="1:5" ht="20.25" customHeight="1">
      <c r="A21" s="309" t="s">
        <v>72</v>
      </c>
      <c r="B21" s="309"/>
      <c r="C21" s="309"/>
      <c r="D21" s="29"/>
      <c r="E21" s="29">
        <v>29</v>
      </c>
    </row>
    <row r="29" ht="14.25">
      <c r="C29" s="12"/>
    </row>
    <row r="30" ht="12.75">
      <c r="B30" s="14"/>
    </row>
  </sheetData>
  <sheetProtection/>
  <mergeCells count="3">
    <mergeCell ref="A1:E1"/>
    <mergeCell ref="A18:C18"/>
    <mergeCell ref="A21:C21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0"/>
  <sheetViews>
    <sheetView rightToLeft="1" view="pageBreakPreview" zoomScaleSheetLayoutView="100" zoomScalePageLayoutView="0" workbookViewId="0" topLeftCell="A1">
      <selection activeCell="C19" sqref="C19"/>
    </sheetView>
  </sheetViews>
  <sheetFormatPr defaultColWidth="9.140625" defaultRowHeight="12.75"/>
  <cols>
    <col min="1" max="2" width="18.7109375" style="0" customWidth="1"/>
    <col min="3" max="3" width="20.57421875" style="0" customWidth="1"/>
    <col min="4" max="4" width="18.7109375" style="0" customWidth="1"/>
    <col min="5" max="5" width="20.28125" style="0" customWidth="1"/>
  </cols>
  <sheetData>
    <row r="1" spans="1:5" ht="25.5" customHeight="1">
      <c r="A1" s="312" t="s">
        <v>161</v>
      </c>
      <c r="B1" s="312"/>
      <c r="C1" s="312"/>
      <c r="D1" s="312"/>
      <c r="E1" s="312"/>
    </row>
    <row r="2" spans="1:5" ht="18.75" customHeight="1" thickBot="1">
      <c r="A2" s="108" t="s">
        <v>124</v>
      </c>
      <c r="B2" s="108"/>
      <c r="C2" s="108"/>
      <c r="D2" s="108"/>
      <c r="E2" s="271" t="s">
        <v>146</v>
      </c>
    </row>
    <row r="3" spans="1:5" ht="33" customHeight="1" thickTop="1">
      <c r="A3" s="207" t="s">
        <v>25</v>
      </c>
      <c r="B3" s="229" t="s">
        <v>119</v>
      </c>
      <c r="C3" s="229" t="s">
        <v>110</v>
      </c>
      <c r="D3" s="229" t="s">
        <v>123</v>
      </c>
      <c r="E3" s="229" t="s">
        <v>111</v>
      </c>
    </row>
    <row r="4" spans="1:5" ht="24.75" customHeight="1">
      <c r="A4" s="131" t="s">
        <v>8</v>
      </c>
      <c r="B4" s="60">
        <v>1.436</v>
      </c>
      <c r="C4" s="249" t="s">
        <v>73</v>
      </c>
      <c r="D4" s="249" t="s">
        <v>73</v>
      </c>
      <c r="E4" s="249">
        <v>11.1</v>
      </c>
    </row>
    <row r="5" spans="1:5" ht="24.75" customHeight="1">
      <c r="A5" s="131" t="s">
        <v>9</v>
      </c>
      <c r="B5" s="60">
        <v>1.771</v>
      </c>
      <c r="C5" s="249" t="s">
        <v>73</v>
      </c>
      <c r="D5" s="249" t="s">
        <v>73</v>
      </c>
      <c r="E5" s="249">
        <v>6.75</v>
      </c>
    </row>
    <row r="6" spans="1:5" ht="24.75" customHeight="1">
      <c r="A6" s="131" t="s">
        <v>60</v>
      </c>
      <c r="B6" s="60" t="s">
        <v>73</v>
      </c>
      <c r="C6" s="249" t="s">
        <v>73</v>
      </c>
      <c r="D6" s="249" t="s">
        <v>73</v>
      </c>
      <c r="E6" s="249" t="s">
        <v>73</v>
      </c>
    </row>
    <row r="7" spans="1:5" ht="24.75" customHeight="1">
      <c r="A7" s="131" t="s">
        <v>11</v>
      </c>
      <c r="B7" s="60">
        <v>1.57</v>
      </c>
      <c r="C7" s="249" t="s">
        <v>73</v>
      </c>
      <c r="D7" s="249" t="s">
        <v>73</v>
      </c>
      <c r="E7" s="249">
        <v>6.5</v>
      </c>
    </row>
    <row r="8" spans="1:5" ht="24.75" customHeight="1">
      <c r="A8" s="131" t="s">
        <v>59</v>
      </c>
      <c r="B8" s="60">
        <v>1.62</v>
      </c>
      <c r="C8" s="249">
        <v>0.11</v>
      </c>
      <c r="D8" s="249">
        <v>0.023</v>
      </c>
      <c r="E8" s="249">
        <v>6.82</v>
      </c>
    </row>
    <row r="9" spans="1:5" ht="24.75" customHeight="1">
      <c r="A9" s="132" t="s">
        <v>13</v>
      </c>
      <c r="B9" s="61">
        <v>1.72</v>
      </c>
      <c r="C9" s="250">
        <v>0.05</v>
      </c>
      <c r="D9" s="250">
        <v>0.005</v>
      </c>
      <c r="E9" s="250">
        <v>7.21</v>
      </c>
    </row>
    <row r="10" spans="1:5" ht="24.75" customHeight="1">
      <c r="A10" s="132" t="s">
        <v>14</v>
      </c>
      <c r="B10" s="61" t="s">
        <v>73</v>
      </c>
      <c r="C10" s="250" t="s">
        <v>73</v>
      </c>
      <c r="D10" s="250" t="s">
        <v>73</v>
      </c>
      <c r="E10" s="250" t="s">
        <v>73</v>
      </c>
    </row>
    <row r="11" spans="1:5" ht="24.75" customHeight="1">
      <c r="A11" s="132" t="s">
        <v>15</v>
      </c>
      <c r="B11" s="61">
        <v>2.4</v>
      </c>
      <c r="C11" s="250" t="s">
        <v>73</v>
      </c>
      <c r="D11" s="250" t="s">
        <v>73</v>
      </c>
      <c r="E11" s="250">
        <v>6.7</v>
      </c>
    </row>
    <row r="12" spans="1:5" ht="24.75" customHeight="1">
      <c r="A12" s="132" t="s">
        <v>48</v>
      </c>
      <c r="B12" s="61">
        <v>0.65</v>
      </c>
      <c r="C12" s="250" t="s">
        <v>73</v>
      </c>
      <c r="D12" s="250" t="s">
        <v>73</v>
      </c>
      <c r="E12" s="250">
        <v>6.6</v>
      </c>
    </row>
    <row r="13" spans="1:5" ht="24.75" customHeight="1">
      <c r="A13" s="132" t="s">
        <v>49</v>
      </c>
      <c r="B13" s="61">
        <v>0.007</v>
      </c>
      <c r="C13" s="250">
        <v>1.72</v>
      </c>
      <c r="D13" s="250">
        <v>0.017</v>
      </c>
      <c r="E13" s="250">
        <v>7.2</v>
      </c>
    </row>
    <row r="14" spans="1:5" ht="24.75" customHeight="1">
      <c r="A14" s="132" t="s">
        <v>17</v>
      </c>
      <c r="B14" s="61" t="s">
        <v>73</v>
      </c>
      <c r="C14" s="250">
        <v>1.21</v>
      </c>
      <c r="D14" s="250" t="s">
        <v>73</v>
      </c>
      <c r="E14" s="250">
        <v>6.3</v>
      </c>
    </row>
    <row r="15" spans="1:5" ht="24.75" customHeight="1">
      <c r="A15" s="133" t="s">
        <v>18</v>
      </c>
      <c r="B15" s="63" t="s">
        <v>73</v>
      </c>
      <c r="C15" s="251" t="s">
        <v>73</v>
      </c>
      <c r="D15" s="251" t="s">
        <v>73</v>
      </c>
      <c r="E15" s="252">
        <v>5.1</v>
      </c>
    </row>
    <row r="16" spans="1:5" ht="24.75" customHeight="1" thickBot="1">
      <c r="A16" s="134" t="s">
        <v>46</v>
      </c>
      <c r="B16" s="123">
        <f>(B4+B5+B7+B8+B9+B11+B12+B13)/8</f>
        <v>1.3967500000000002</v>
      </c>
      <c r="C16" s="123">
        <f>(C8+C9+C13+C14)/4</f>
        <v>0.7725</v>
      </c>
      <c r="D16" s="123">
        <f>(D8+D9+D13)/3</f>
        <v>0.015</v>
      </c>
      <c r="E16" s="123">
        <f>(E4+E5+E7+E8+E9+E11+E12+E13+E14+E15)/10</f>
        <v>7.0280000000000005</v>
      </c>
    </row>
    <row r="17" spans="1:5" ht="22.5" customHeight="1" thickTop="1">
      <c r="A17" s="348" t="s">
        <v>108</v>
      </c>
      <c r="B17" s="348"/>
      <c r="C17" s="348"/>
      <c r="D17" s="42"/>
      <c r="E17" s="42"/>
    </row>
    <row r="18" spans="1:5" ht="19.5" customHeight="1">
      <c r="A18" s="323" t="s">
        <v>142</v>
      </c>
      <c r="B18" s="323"/>
      <c r="C18" s="323"/>
      <c r="D18" s="145"/>
      <c r="E18" s="145"/>
    </row>
    <row r="19" spans="1:5" ht="64.5" customHeight="1">
      <c r="A19" s="240"/>
      <c r="B19" s="240"/>
      <c r="C19" s="240"/>
      <c r="D19" s="145"/>
      <c r="E19" s="145"/>
    </row>
    <row r="20" spans="1:5" ht="24.75" customHeight="1">
      <c r="A20" s="44"/>
      <c r="B20" s="44"/>
      <c r="C20" s="44"/>
      <c r="D20" s="44"/>
      <c r="E20" s="44"/>
    </row>
    <row r="21" spans="1:5" ht="21.75" customHeight="1">
      <c r="A21" s="309" t="s">
        <v>72</v>
      </c>
      <c r="B21" s="309"/>
      <c r="C21" s="309"/>
      <c r="D21" s="29"/>
      <c r="E21" s="29">
        <v>30</v>
      </c>
    </row>
    <row r="29" ht="14.25">
      <c r="C29" s="12"/>
    </row>
    <row r="30" ht="12.75">
      <c r="B30" s="14"/>
    </row>
  </sheetData>
  <sheetProtection/>
  <mergeCells count="4">
    <mergeCell ref="A1:E1"/>
    <mergeCell ref="A17:C17"/>
    <mergeCell ref="A18:C18"/>
    <mergeCell ref="A21:C21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9"/>
  <sheetViews>
    <sheetView rightToLeft="1" view="pageBreakPreview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5" width="18.7109375" style="0" customWidth="1"/>
  </cols>
  <sheetData>
    <row r="1" spans="1:5" ht="33" customHeight="1">
      <c r="A1" s="312" t="s">
        <v>162</v>
      </c>
      <c r="B1" s="312"/>
      <c r="C1" s="312"/>
      <c r="D1" s="312"/>
      <c r="E1" s="312"/>
    </row>
    <row r="2" spans="1:5" ht="19.5" customHeight="1" thickBot="1">
      <c r="A2" s="211" t="s">
        <v>125</v>
      </c>
      <c r="B2" s="108"/>
      <c r="C2" s="108"/>
      <c r="D2" s="108"/>
      <c r="E2" s="271" t="s">
        <v>146</v>
      </c>
    </row>
    <row r="3" spans="1:5" ht="35.25" customHeight="1" thickTop="1">
      <c r="A3" s="208" t="s">
        <v>25</v>
      </c>
      <c r="B3" s="228" t="s">
        <v>109</v>
      </c>
      <c r="C3" s="228" t="s">
        <v>120</v>
      </c>
      <c r="D3" s="228" t="s">
        <v>123</v>
      </c>
      <c r="E3" s="228" t="s">
        <v>111</v>
      </c>
    </row>
    <row r="4" spans="1:5" ht="24.75" customHeight="1">
      <c r="A4" s="131" t="s">
        <v>8</v>
      </c>
      <c r="B4" s="60">
        <v>0.032</v>
      </c>
      <c r="C4" s="60">
        <v>0.029</v>
      </c>
      <c r="D4" s="60">
        <v>0.061</v>
      </c>
      <c r="E4" s="60">
        <v>0.3</v>
      </c>
    </row>
    <row r="5" spans="1:5" ht="24.75" customHeight="1">
      <c r="A5" s="132" t="s">
        <v>9</v>
      </c>
      <c r="B5" s="61">
        <v>0.027</v>
      </c>
      <c r="C5" s="61">
        <v>0.047</v>
      </c>
      <c r="D5" s="61">
        <v>0.062</v>
      </c>
      <c r="E5" s="61">
        <v>0.4</v>
      </c>
    </row>
    <row r="6" spans="1:5" ht="24.75" customHeight="1">
      <c r="A6" s="132" t="s">
        <v>60</v>
      </c>
      <c r="B6" s="61">
        <v>0.016</v>
      </c>
      <c r="C6" s="61">
        <v>0.025</v>
      </c>
      <c r="D6" s="61">
        <v>0.041</v>
      </c>
      <c r="E6" s="61">
        <v>0.4</v>
      </c>
    </row>
    <row r="7" spans="1:5" ht="24.75" customHeight="1">
      <c r="A7" s="132" t="s">
        <v>11</v>
      </c>
      <c r="B7" s="61">
        <v>0.012</v>
      </c>
      <c r="C7" s="61">
        <v>0.025</v>
      </c>
      <c r="D7" s="61">
        <v>0.039</v>
      </c>
      <c r="E7" s="61">
        <v>0.4</v>
      </c>
    </row>
    <row r="8" spans="1:5" ht="24.75" customHeight="1">
      <c r="A8" s="132" t="s">
        <v>59</v>
      </c>
      <c r="B8" s="61">
        <v>0.012</v>
      </c>
      <c r="C8" s="61">
        <v>0.031</v>
      </c>
      <c r="D8" s="61">
        <v>0.042</v>
      </c>
      <c r="E8" s="61">
        <v>0.5</v>
      </c>
    </row>
    <row r="9" spans="1:5" ht="24.75" customHeight="1">
      <c r="A9" s="132" t="s">
        <v>13</v>
      </c>
      <c r="B9" s="61">
        <v>0.011</v>
      </c>
      <c r="C9" s="61">
        <v>0.03</v>
      </c>
      <c r="D9" s="61">
        <v>0.042</v>
      </c>
      <c r="E9" s="61">
        <v>0.3</v>
      </c>
    </row>
    <row r="10" spans="1:5" ht="24.75" customHeight="1">
      <c r="A10" s="132" t="s">
        <v>14</v>
      </c>
      <c r="B10" s="61">
        <v>0.011</v>
      </c>
      <c r="C10" s="61">
        <v>0.029</v>
      </c>
      <c r="D10" s="61">
        <v>0.037</v>
      </c>
      <c r="E10" s="61">
        <v>0.7</v>
      </c>
    </row>
    <row r="11" spans="1:5" ht="24.75" customHeight="1">
      <c r="A11" s="132" t="s">
        <v>15</v>
      </c>
      <c r="B11" s="61">
        <v>0.008</v>
      </c>
      <c r="C11" s="61">
        <v>0.034</v>
      </c>
      <c r="D11" s="61">
        <v>0.046</v>
      </c>
      <c r="E11" s="61">
        <v>0.6</v>
      </c>
    </row>
    <row r="12" spans="1:5" ht="24.75" customHeight="1">
      <c r="A12" s="132" t="s">
        <v>48</v>
      </c>
      <c r="B12" s="61">
        <v>0.022</v>
      </c>
      <c r="C12" s="61">
        <v>0.055</v>
      </c>
      <c r="D12" s="61">
        <v>0.067</v>
      </c>
      <c r="E12" s="61">
        <v>0.8</v>
      </c>
    </row>
    <row r="13" spans="1:5" ht="24.75" customHeight="1">
      <c r="A13" s="132" t="s">
        <v>49</v>
      </c>
      <c r="B13" s="61">
        <v>0.008</v>
      </c>
      <c r="C13" s="61">
        <v>0.031</v>
      </c>
      <c r="D13" s="61">
        <v>0.039</v>
      </c>
      <c r="E13" s="61">
        <v>0.7</v>
      </c>
    </row>
    <row r="14" spans="1:5" ht="24.75" customHeight="1">
      <c r="A14" s="132" t="s">
        <v>17</v>
      </c>
      <c r="B14" s="61">
        <v>0.007</v>
      </c>
      <c r="C14" s="61">
        <v>0.002</v>
      </c>
      <c r="D14" s="61">
        <v>0.029</v>
      </c>
      <c r="E14" s="61">
        <v>0.9</v>
      </c>
    </row>
    <row r="15" spans="1:5" ht="24.75" customHeight="1">
      <c r="A15" s="136" t="s">
        <v>18</v>
      </c>
      <c r="B15" s="241">
        <v>0.017</v>
      </c>
      <c r="C15" s="241">
        <v>0.029</v>
      </c>
      <c r="D15" s="241">
        <v>0.051</v>
      </c>
      <c r="E15" s="241">
        <v>0.4</v>
      </c>
    </row>
    <row r="16" spans="1:5" ht="24.75" customHeight="1" thickBot="1">
      <c r="A16" s="134" t="s">
        <v>46</v>
      </c>
      <c r="B16" s="123">
        <f>(B4+B5+B6+B7+B8+B9+B10+B11+B12+B13+B14+B15)/12</f>
        <v>0.01525</v>
      </c>
      <c r="C16" s="123">
        <f>(C4+C5+C6+C7+C8+C9+C10+C11+C12+C13+C14+C15)/12</f>
        <v>0.030583333333333334</v>
      </c>
      <c r="D16" s="123">
        <f>(D4+D5+D6+D7+D8+D9+D10+D11+D12+D13+D14+D15)/12</f>
        <v>0.04633333333333334</v>
      </c>
      <c r="E16" s="123">
        <f>(E4+E5+E6+E7+E8+E9+E10+E11+E12+E13+E14+E15)/12</f>
        <v>0.5333333333333334</v>
      </c>
    </row>
    <row r="17" spans="1:5" ht="9" customHeight="1" thickTop="1">
      <c r="A17" s="212"/>
      <c r="B17" s="212"/>
      <c r="C17" s="212"/>
      <c r="D17" s="212"/>
      <c r="E17" s="212"/>
    </row>
    <row r="18" spans="1:5" s="258" customFormat="1" ht="23.25" customHeight="1">
      <c r="A18" s="323" t="s">
        <v>142</v>
      </c>
      <c r="B18" s="323"/>
      <c r="C18" s="323"/>
      <c r="D18" s="240"/>
      <c r="E18" s="257"/>
    </row>
    <row r="19" spans="1:5" ht="83.25" customHeight="1">
      <c r="A19" s="44"/>
      <c r="B19" s="44"/>
      <c r="C19" s="44"/>
      <c r="D19" s="44"/>
      <c r="E19" s="44"/>
    </row>
    <row r="20" spans="1:5" ht="18.75" customHeight="1">
      <c r="A20" s="309" t="s">
        <v>72</v>
      </c>
      <c r="B20" s="309"/>
      <c r="C20" s="309"/>
      <c r="D20" s="210"/>
      <c r="E20" s="29">
        <v>31</v>
      </c>
    </row>
    <row r="28" ht="14.25">
      <c r="D28" s="12"/>
    </row>
    <row r="29" ht="12.75">
      <c r="C29" s="14"/>
    </row>
  </sheetData>
  <sheetProtection/>
  <mergeCells count="3">
    <mergeCell ref="A18:C18"/>
    <mergeCell ref="A1:E1"/>
    <mergeCell ref="A20:C20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0"/>
  <sheetViews>
    <sheetView rightToLeft="1" view="pageBreakPreview" zoomScaleSheetLayoutView="100" zoomScalePageLayoutView="0" workbookViewId="0" topLeftCell="A1">
      <selection activeCell="E21" sqref="E21"/>
    </sheetView>
  </sheetViews>
  <sheetFormatPr defaultColWidth="9.140625" defaultRowHeight="12.75"/>
  <cols>
    <col min="1" max="1" width="4.00390625" style="0" customWidth="1"/>
    <col min="2" max="2" width="20.421875" style="0" customWidth="1"/>
    <col min="3" max="3" width="21.7109375" style="0" customWidth="1"/>
    <col min="4" max="4" width="21.8515625" style="0" customWidth="1"/>
    <col min="5" max="5" width="27.00390625" style="0" customWidth="1"/>
    <col min="6" max="6" width="11.421875" style="0" customWidth="1"/>
  </cols>
  <sheetData>
    <row r="1" spans="2:6" ht="38.25" customHeight="1">
      <c r="B1" s="312" t="s">
        <v>163</v>
      </c>
      <c r="C1" s="312"/>
      <c r="D1" s="312"/>
      <c r="E1" s="312"/>
      <c r="F1" s="107"/>
    </row>
    <row r="2" spans="2:6" ht="18.75" customHeight="1" thickBot="1">
      <c r="B2" s="317" t="s">
        <v>126</v>
      </c>
      <c r="C2" s="317"/>
      <c r="D2" s="237"/>
      <c r="E2" s="271" t="s">
        <v>146</v>
      </c>
      <c r="F2" s="230"/>
    </row>
    <row r="3" spans="1:6" ht="30.75" customHeight="1" thickTop="1">
      <c r="A3" s="236"/>
      <c r="B3" s="238" t="s">
        <v>25</v>
      </c>
      <c r="C3" s="239" t="s">
        <v>119</v>
      </c>
      <c r="D3" s="239" t="s">
        <v>110</v>
      </c>
      <c r="E3" s="239" t="s">
        <v>111</v>
      </c>
      <c r="F3" s="233"/>
    </row>
    <row r="4" spans="1:6" ht="24.75" customHeight="1">
      <c r="A4" s="231"/>
      <c r="B4" s="131" t="s">
        <v>8</v>
      </c>
      <c r="C4" s="242">
        <v>0.051</v>
      </c>
      <c r="D4" s="242">
        <v>0.019</v>
      </c>
      <c r="E4" s="242">
        <v>4.301</v>
      </c>
      <c r="F4" s="234"/>
    </row>
    <row r="5" spans="1:6" ht="24.75" customHeight="1">
      <c r="A5" s="231"/>
      <c r="B5" s="131" t="s">
        <v>9</v>
      </c>
      <c r="C5" s="242">
        <v>0.059</v>
      </c>
      <c r="D5" s="243">
        <v>0.029</v>
      </c>
      <c r="E5" s="242">
        <v>4.438</v>
      </c>
      <c r="F5" s="234"/>
    </row>
    <row r="6" spans="1:6" ht="24.75" customHeight="1">
      <c r="A6" s="231"/>
      <c r="B6" s="131" t="s">
        <v>60</v>
      </c>
      <c r="C6" s="242">
        <v>0.05</v>
      </c>
      <c r="D6" s="243">
        <v>0.021</v>
      </c>
      <c r="E6" s="242">
        <v>3.689</v>
      </c>
      <c r="F6" s="234"/>
    </row>
    <row r="7" spans="1:6" ht="24.75" customHeight="1">
      <c r="A7" s="231"/>
      <c r="B7" s="131" t="s">
        <v>11</v>
      </c>
      <c r="C7" s="242">
        <v>0.095</v>
      </c>
      <c r="D7" s="243">
        <v>0.02</v>
      </c>
      <c r="E7" s="242">
        <v>3.775</v>
      </c>
      <c r="F7" s="234"/>
    </row>
    <row r="8" spans="1:6" ht="24.75" customHeight="1">
      <c r="A8" s="231"/>
      <c r="B8" s="131" t="s">
        <v>59</v>
      </c>
      <c r="C8" s="242">
        <v>0.068</v>
      </c>
      <c r="D8" s="243">
        <v>0.231</v>
      </c>
      <c r="E8" s="242">
        <v>0.778</v>
      </c>
      <c r="F8" s="234"/>
    </row>
    <row r="9" spans="1:6" ht="24.75" customHeight="1">
      <c r="A9" s="231"/>
      <c r="B9" s="131" t="s">
        <v>13</v>
      </c>
      <c r="C9" s="242">
        <v>0.058</v>
      </c>
      <c r="D9" s="243">
        <v>0.3</v>
      </c>
      <c r="E9" s="242">
        <v>1.164</v>
      </c>
      <c r="F9" s="234"/>
    </row>
    <row r="10" spans="1:6" ht="24.75" customHeight="1">
      <c r="A10" s="231"/>
      <c r="B10" s="131" t="s">
        <v>14</v>
      </c>
      <c r="C10" s="242">
        <v>0.05</v>
      </c>
      <c r="D10" s="243">
        <v>0.255</v>
      </c>
      <c r="E10" s="242">
        <v>0.997</v>
      </c>
      <c r="F10" s="234"/>
    </row>
    <row r="11" spans="1:6" ht="24.75" customHeight="1">
      <c r="A11" s="231"/>
      <c r="B11" s="131" t="s">
        <v>15</v>
      </c>
      <c r="C11" s="242">
        <v>0.043</v>
      </c>
      <c r="D11" s="243">
        <v>0.001</v>
      </c>
      <c r="E11" s="242">
        <v>5.518</v>
      </c>
      <c r="F11" s="234"/>
    </row>
    <row r="12" spans="1:6" ht="24.75" customHeight="1">
      <c r="A12" s="231"/>
      <c r="B12" s="131" t="s">
        <v>48</v>
      </c>
      <c r="C12" s="242">
        <v>0.06</v>
      </c>
      <c r="D12" s="243">
        <v>0.001</v>
      </c>
      <c r="E12" s="242">
        <v>7.051</v>
      </c>
      <c r="F12" s="234"/>
    </row>
    <row r="13" spans="1:6" ht="24.75" customHeight="1">
      <c r="A13" s="231"/>
      <c r="B13" s="131" t="s">
        <v>49</v>
      </c>
      <c r="C13" s="242">
        <v>0.038</v>
      </c>
      <c r="D13" s="243">
        <v>0.001</v>
      </c>
      <c r="E13" s="242">
        <v>6.289</v>
      </c>
      <c r="F13" s="234"/>
    </row>
    <row r="14" spans="1:6" ht="24.75" customHeight="1">
      <c r="A14" s="231"/>
      <c r="B14" s="131" t="s">
        <v>17</v>
      </c>
      <c r="C14" s="242">
        <v>0.025</v>
      </c>
      <c r="D14" s="243">
        <v>0.001</v>
      </c>
      <c r="E14" s="242">
        <v>5.949</v>
      </c>
      <c r="F14" s="234"/>
    </row>
    <row r="15" spans="1:6" ht="24.75" customHeight="1">
      <c r="A15" s="231"/>
      <c r="B15" s="131" t="s">
        <v>18</v>
      </c>
      <c r="C15" s="244">
        <v>0.047</v>
      </c>
      <c r="D15" s="243">
        <v>0.001</v>
      </c>
      <c r="E15" s="242">
        <v>4.489</v>
      </c>
      <c r="F15" s="235"/>
    </row>
    <row r="16" spans="1:6" ht="24.75" customHeight="1" thickBot="1">
      <c r="A16" s="232"/>
      <c r="B16" s="134" t="s">
        <v>46</v>
      </c>
      <c r="C16" s="245">
        <f>(C4+C5+C6+C7+C8+C9+C10+C11+C12+C13+C14+C15)/12</f>
        <v>0.053666666666666675</v>
      </c>
      <c r="D16" s="245">
        <f>(D4+D5+D6+D7+D8+D9+D10+D11+D12+D13+D14+D15)/12</f>
        <v>0.07333333333333333</v>
      </c>
      <c r="E16" s="245">
        <f>(E4+E5+E6+E7+E8+E9+E10+E11+E12+E13+E14+E15)/12</f>
        <v>4.036499999999999</v>
      </c>
      <c r="F16" s="234"/>
    </row>
    <row r="17" spans="2:6" ht="6.75" customHeight="1" thickTop="1">
      <c r="B17" s="348"/>
      <c r="C17" s="348"/>
      <c r="D17" s="348"/>
      <c r="E17" s="42"/>
      <c r="F17" s="42"/>
    </row>
    <row r="18" spans="2:6" ht="30.75" customHeight="1">
      <c r="B18" s="323" t="s">
        <v>142</v>
      </c>
      <c r="C18" s="323"/>
      <c r="D18" s="323"/>
      <c r="E18" s="145"/>
      <c r="F18" s="145"/>
    </row>
    <row r="19" spans="1:6" ht="7.5" customHeight="1">
      <c r="A19" s="44"/>
      <c r="B19" s="44"/>
      <c r="C19" s="44"/>
      <c r="D19" s="44"/>
      <c r="E19" s="44"/>
      <c r="F19" s="44"/>
    </row>
    <row r="20" spans="1:6" ht="71.25" customHeight="1">
      <c r="A20" s="44"/>
      <c r="B20" s="44"/>
      <c r="C20" s="44"/>
      <c r="D20" s="44"/>
      <c r="E20" s="44"/>
      <c r="F20" s="44"/>
    </row>
    <row r="21" spans="1:6" ht="25.5" customHeight="1">
      <c r="A21" s="309" t="s">
        <v>72</v>
      </c>
      <c r="B21" s="309"/>
      <c r="C21" s="309"/>
      <c r="D21" s="309"/>
      <c r="E21" s="29">
        <v>32</v>
      </c>
      <c r="F21" s="29">
        <v>31</v>
      </c>
    </row>
    <row r="29" ht="14.25">
      <c r="D29" s="12"/>
    </row>
    <row r="30" ht="12.75">
      <c r="C30" s="14"/>
    </row>
  </sheetData>
  <sheetProtection/>
  <mergeCells count="5">
    <mergeCell ref="B17:D17"/>
    <mergeCell ref="B18:D18"/>
    <mergeCell ref="A21:D21"/>
    <mergeCell ref="B2:C2"/>
    <mergeCell ref="B1:E1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SheetLayoutView="100" zoomScalePageLayoutView="0" workbookViewId="0" topLeftCell="A1">
      <selection activeCell="D20" sqref="D20"/>
    </sheetView>
  </sheetViews>
  <sheetFormatPr defaultColWidth="9.140625" defaultRowHeight="12.75"/>
  <cols>
    <col min="1" max="3" width="18.7109375" style="0" customWidth="1"/>
    <col min="4" max="4" width="18.7109375" style="279" customWidth="1"/>
    <col min="5" max="5" width="18.7109375" style="0" customWidth="1"/>
  </cols>
  <sheetData>
    <row r="1" spans="1:5" ht="33" customHeight="1">
      <c r="A1" s="312" t="s">
        <v>164</v>
      </c>
      <c r="B1" s="312"/>
      <c r="C1" s="312"/>
      <c r="D1" s="312"/>
      <c r="E1" s="312"/>
    </row>
    <row r="2" spans="1:5" ht="20.25" customHeight="1" thickBot="1">
      <c r="A2" s="108" t="s">
        <v>127</v>
      </c>
      <c r="B2" s="108"/>
      <c r="C2" s="108"/>
      <c r="D2" s="108"/>
      <c r="E2" s="271" t="s">
        <v>146</v>
      </c>
    </row>
    <row r="3" spans="1:5" ht="31.5" customHeight="1" thickTop="1">
      <c r="A3" s="207" t="s">
        <v>25</v>
      </c>
      <c r="B3" s="229" t="s">
        <v>119</v>
      </c>
      <c r="C3" s="229" t="s">
        <v>109</v>
      </c>
      <c r="D3" s="229" t="s">
        <v>120</v>
      </c>
      <c r="E3" s="229" t="s">
        <v>123</v>
      </c>
    </row>
    <row r="4" spans="1:5" ht="24" customHeight="1">
      <c r="A4" s="131" t="s">
        <v>8</v>
      </c>
      <c r="B4" s="284">
        <v>0.01</v>
      </c>
      <c r="C4" s="59">
        <v>0.01</v>
      </c>
      <c r="D4" s="284">
        <v>0.01</v>
      </c>
      <c r="E4" s="284">
        <v>0.02</v>
      </c>
    </row>
    <row r="5" spans="1:5" ht="24" customHeight="1">
      <c r="A5" s="131" t="s">
        <v>9</v>
      </c>
      <c r="B5" s="284">
        <v>0.02</v>
      </c>
      <c r="C5" s="59">
        <v>0.01</v>
      </c>
      <c r="D5" s="284">
        <v>0.01</v>
      </c>
      <c r="E5" s="284">
        <v>0.01</v>
      </c>
    </row>
    <row r="6" spans="1:5" ht="24" customHeight="1">
      <c r="A6" s="131" t="s">
        <v>60</v>
      </c>
      <c r="B6" s="284">
        <v>0.01</v>
      </c>
      <c r="C6" s="284">
        <v>0</v>
      </c>
      <c r="D6" s="284">
        <v>0.01</v>
      </c>
      <c r="E6" s="284">
        <v>0.01</v>
      </c>
    </row>
    <row r="7" spans="1:5" ht="24" customHeight="1">
      <c r="A7" s="131" t="s">
        <v>11</v>
      </c>
      <c r="B7" s="284">
        <v>0</v>
      </c>
      <c r="C7" s="290">
        <v>0</v>
      </c>
      <c r="D7" s="284">
        <v>0.01</v>
      </c>
      <c r="E7" s="284">
        <v>0.01</v>
      </c>
    </row>
    <row r="8" spans="1:5" ht="24" customHeight="1">
      <c r="A8" s="131" t="s">
        <v>59</v>
      </c>
      <c r="B8" s="284">
        <v>0.01</v>
      </c>
      <c r="C8" s="290">
        <v>0</v>
      </c>
      <c r="D8" s="284">
        <v>0.01</v>
      </c>
      <c r="E8" s="284">
        <v>0.01</v>
      </c>
    </row>
    <row r="9" spans="1:5" ht="24" customHeight="1">
      <c r="A9" s="132" t="s">
        <v>13</v>
      </c>
      <c r="B9" s="285">
        <v>0.03</v>
      </c>
      <c r="C9" s="288">
        <v>0</v>
      </c>
      <c r="D9" s="285">
        <v>0.01</v>
      </c>
      <c r="E9" s="285">
        <v>0.01</v>
      </c>
    </row>
    <row r="10" spans="1:5" ht="24" customHeight="1">
      <c r="A10" s="132" t="s">
        <v>14</v>
      </c>
      <c r="B10" s="285">
        <v>0.03</v>
      </c>
      <c r="C10" s="288">
        <v>0</v>
      </c>
      <c r="D10" s="285">
        <v>0.01</v>
      </c>
      <c r="E10" s="285">
        <v>0.01</v>
      </c>
    </row>
    <row r="11" spans="1:5" ht="24" customHeight="1">
      <c r="A11" s="132" t="s">
        <v>15</v>
      </c>
      <c r="B11" s="285">
        <v>0.03</v>
      </c>
      <c r="C11" s="288">
        <v>0</v>
      </c>
      <c r="D11" s="285">
        <v>0.01</v>
      </c>
      <c r="E11" s="285">
        <v>0.01</v>
      </c>
    </row>
    <row r="12" spans="1:5" ht="24" customHeight="1">
      <c r="A12" s="132" t="s">
        <v>48</v>
      </c>
      <c r="B12" s="285">
        <v>0.04</v>
      </c>
      <c r="C12" s="288">
        <v>0</v>
      </c>
      <c r="D12" s="285">
        <v>0.02</v>
      </c>
      <c r="E12" s="285">
        <v>0.02</v>
      </c>
    </row>
    <row r="13" spans="1:5" ht="24" customHeight="1">
      <c r="A13" s="132" t="s">
        <v>49</v>
      </c>
      <c r="B13" s="285">
        <v>0.02</v>
      </c>
      <c r="C13" s="288">
        <v>0</v>
      </c>
      <c r="D13" s="288">
        <v>0.01</v>
      </c>
      <c r="E13" s="285">
        <v>0.01</v>
      </c>
    </row>
    <row r="14" spans="1:5" ht="24" customHeight="1">
      <c r="A14" s="132" t="s">
        <v>17</v>
      </c>
      <c r="B14" s="285">
        <v>0.01</v>
      </c>
      <c r="C14" s="288">
        <v>0</v>
      </c>
      <c r="D14" s="288">
        <v>0.01</v>
      </c>
      <c r="E14" s="285">
        <v>0.01</v>
      </c>
    </row>
    <row r="15" spans="1:5" ht="24" customHeight="1">
      <c r="A15" s="133" t="s">
        <v>18</v>
      </c>
      <c r="B15" s="286">
        <v>0.01</v>
      </c>
      <c r="C15" s="289">
        <v>0.01</v>
      </c>
      <c r="D15" s="289">
        <v>0.01</v>
      </c>
      <c r="E15" s="286">
        <v>0.02</v>
      </c>
    </row>
    <row r="16" spans="1:5" ht="24" customHeight="1" thickBot="1">
      <c r="A16" s="134" t="s">
        <v>46</v>
      </c>
      <c r="B16" s="287">
        <f>(B4+B5+B6+B7+B8+B9+B10+B11+B12+B13+B14+B15)/12</f>
        <v>0.018333333333333337</v>
      </c>
      <c r="C16" s="287">
        <f>(C4+C5+C6+C7+C8+C9+C10+C11+C12)/9</f>
        <v>0.0022222222222222222</v>
      </c>
      <c r="D16" s="287">
        <f>(D4+D5+D6+D7+D8+D9+D10+D11+D12+D13+D14+D15)/12</f>
        <v>0.010833333333333334</v>
      </c>
      <c r="E16" s="287">
        <f>(E4+E5+E6+E7+E8+E9+E10+E11+E12+E13+E14+E15)/12</f>
        <v>0.012499999999999999</v>
      </c>
    </row>
    <row r="17" spans="1:5" ht="5.25" customHeight="1" thickTop="1">
      <c r="A17" s="41"/>
      <c r="B17" s="42"/>
      <c r="C17" s="42"/>
      <c r="D17" s="280"/>
      <c r="E17" s="280"/>
    </row>
    <row r="18" spans="1:5" ht="5.25" customHeight="1">
      <c r="A18" s="339"/>
      <c r="B18" s="339"/>
      <c r="C18" s="339"/>
      <c r="D18" s="349"/>
      <c r="E18" s="349"/>
    </row>
    <row r="19" spans="1:5" ht="24.75" customHeight="1">
      <c r="A19" s="323" t="s">
        <v>142</v>
      </c>
      <c r="B19" s="323"/>
      <c r="C19" s="323"/>
      <c r="D19" s="281"/>
      <c r="E19" s="281"/>
    </row>
    <row r="20" spans="1:5" ht="81" customHeight="1">
      <c r="A20" s="38"/>
      <c r="B20" s="38"/>
      <c r="C20" s="38"/>
      <c r="D20" s="281"/>
      <c r="E20" s="281"/>
    </row>
    <row r="21" spans="1:5" ht="16.5" customHeight="1">
      <c r="A21" s="44"/>
      <c r="B21" s="44"/>
      <c r="C21" s="44"/>
      <c r="D21" s="282"/>
      <c r="E21" s="282"/>
    </row>
    <row r="22" spans="1:5" ht="23.25" customHeight="1">
      <c r="A22" s="309" t="s">
        <v>72</v>
      </c>
      <c r="B22" s="309"/>
      <c r="C22" s="309"/>
      <c r="D22" s="283"/>
      <c r="E22" s="283">
        <v>33</v>
      </c>
    </row>
    <row r="30" ht="14.25">
      <c r="C30" s="12"/>
    </row>
    <row r="31" ht="12.75">
      <c r="B31" s="14"/>
    </row>
  </sheetData>
  <sheetProtection/>
  <mergeCells count="5">
    <mergeCell ref="A1:E1"/>
    <mergeCell ref="A22:C22"/>
    <mergeCell ref="A19:C19"/>
    <mergeCell ref="A18:C18"/>
    <mergeCell ref="D18:E18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"/>
  <sheetViews>
    <sheetView rightToLeft="1"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1" max="5" width="18.7109375" style="0" customWidth="1"/>
  </cols>
  <sheetData>
    <row r="1" spans="1:5" ht="24.75" customHeight="1">
      <c r="A1" s="312" t="s">
        <v>165</v>
      </c>
      <c r="B1" s="312"/>
      <c r="C1" s="312"/>
      <c r="D1" s="312"/>
      <c r="E1" s="312"/>
    </row>
    <row r="2" spans="1:5" ht="16.5" customHeight="1" thickBot="1">
      <c r="A2" s="108" t="s">
        <v>128</v>
      </c>
      <c r="B2" s="108"/>
      <c r="C2" s="108"/>
      <c r="D2" s="108"/>
      <c r="E2" s="271" t="s">
        <v>146</v>
      </c>
    </row>
    <row r="3" spans="1:5" ht="25.5" customHeight="1" thickTop="1">
      <c r="A3" s="207" t="s">
        <v>25</v>
      </c>
      <c r="B3" s="229" t="s">
        <v>172</v>
      </c>
      <c r="C3" s="229" t="s">
        <v>109</v>
      </c>
      <c r="D3" s="229" t="s">
        <v>173</v>
      </c>
      <c r="E3" s="229" t="s">
        <v>123</v>
      </c>
    </row>
    <row r="4" spans="1:5" ht="21.75" customHeight="1">
      <c r="A4" s="131" t="s">
        <v>8</v>
      </c>
      <c r="B4" s="284">
        <v>0.01</v>
      </c>
      <c r="C4" s="284">
        <v>0.04</v>
      </c>
      <c r="D4" s="284">
        <v>0.03</v>
      </c>
      <c r="E4" s="284">
        <v>0.07</v>
      </c>
    </row>
    <row r="5" spans="1:5" ht="21.75" customHeight="1">
      <c r="A5" s="131" t="s">
        <v>9</v>
      </c>
      <c r="B5" s="284">
        <v>0.009</v>
      </c>
      <c r="C5" s="284">
        <v>0.02</v>
      </c>
      <c r="D5" s="284">
        <v>0.02</v>
      </c>
      <c r="E5" s="284">
        <v>0.04</v>
      </c>
    </row>
    <row r="6" spans="1:5" ht="21.75" customHeight="1">
      <c r="A6" s="131" t="s">
        <v>60</v>
      </c>
      <c r="B6" s="284">
        <v>0</v>
      </c>
      <c r="C6" s="284">
        <v>0.02</v>
      </c>
      <c r="D6" s="284">
        <v>0.02</v>
      </c>
      <c r="E6" s="284">
        <v>0.04</v>
      </c>
    </row>
    <row r="7" spans="1:5" ht="21.75" customHeight="1">
      <c r="A7" s="131" t="s">
        <v>11</v>
      </c>
      <c r="B7" s="284">
        <v>0.01</v>
      </c>
      <c r="C7" s="284">
        <v>0.02</v>
      </c>
      <c r="D7" s="284">
        <v>0.03</v>
      </c>
      <c r="E7" s="284">
        <v>0.04</v>
      </c>
    </row>
    <row r="8" spans="1:5" ht="21.75" customHeight="1">
      <c r="A8" s="131" t="s">
        <v>59</v>
      </c>
      <c r="B8" s="284">
        <v>0.007</v>
      </c>
      <c r="C8" s="284">
        <v>0.01</v>
      </c>
      <c r="D8" s="284">
        <v>0.02</v>
      </c>
      <c r="E8" s="284">
        <v>0.04</v>
      </c>
    </row>
    <row r="9" spans="1:5" ht="21.75" customHeight="1">
      <c r="A9" s="132" t="s">
        <v>13</v>
      </c>
      <c r="B9" s="285">
        <v>0.01</v>
      </c>
      <c r="C9" s="285">
        <v>0.01</v>
      </c>
      <c r="D9" s="285">
        <v>0.02</v>
      </c>
      <c r="E9" s="285">
        <v>0.03</v>
      </c>
    </row>
    <row r="10" spans="1:5" ht="21.75" customHeight="1">
      <c r="A10" s="132" t="s">
        <v>14</v>
      </c>
      <c r="B10" s="285">
        <v>0</v>
      </c>
      <c r="C10" s="285">
        <v>0.02</v>
      </c>
      <c r="D10" s="285">
        <v>0.04</v>
      </c>
      <c r="E10" s="285">
        <v>0.05</v>
      </c>
    </row>
    <row r="11" spans="1:5" ht="21.75" customHeight="1">
      <c r="A11" s="132" t="s">
        <v>15</v>
      </c>
      <c r="B11" s="285">
        <v>0.04</v>
      </c>
      <c r="C11" s="285">
        <v>0.02</v>
      </c>
      <c r="D11" s="285">
        <v>0.05</v>
      </c>
      <c r="E11" s="285">
        <v>0.08</v>
      </c>
    </row>
    <row r="12" spans="1:5" ht="21.75" customHeight="1">
      <c r="A12" s="132" t="s">
        <v>48</v>
      </c>
      <c r="B12" s="285">
        <v>0.01</v>
      </c>
      <c r="C12" s="285">
        <v>0.01</v>
      </c>
      <c r="D12" s="285">
        <v>0.02</v>
      </c>
      <c r="E12" s="285">
        <v>0.03</v>
      </c>
    </row>
    <row r="13" spans="1:5" ht="21.75" customHeight="1">
      <c r="A13" s="132" t="s">
        <v>49</v>
      </c>
      <c r="B13" s="285">
        <v>0.03</v>
      </c>
      <c r="C13" s="285">
        <v>0.03</v>
      </c>
      <c r="D13" s="285">
        <v>0.05</v>
      </c>
      <c r="E13" s="285">
        <v>0.08</v>
      </c>
    </row>
    <row r="14" spans="1:5" ht="21.75" customHeight="1">
      <c r="A14" s="132" t="s">
        <v>17</v>
      </c>
      <c r="B14" s="285">
        <v>0.01</v>
      </c>
      <c r="C14" s="285">
        <v>0.02</v>
      </c>
      <c r="D14" s="285">
        <v>0.02</v>
      </c>
      <c r="E14" s="285">
        <v>0.04</v>
      </c>
    </row>
    <row r="15" spans="1:5" ht="21.75" customHeight="1">
      <c r="A15" s="133" t="s">
        <v>18</v>
      </c>
      <c r="B15" s="286">
        <v>0.016</v>
      </c>
      <c r="C15" s="286">
        <v>0.04</v>
      </c>
      <c r="D15" s="289">
        <v>0.03</v>
      </c>
      <c r="E15" s="286">
        <v>0.06</v>
      </c>
    </row>
    <row r="16" spans="1:5" ht="21.75" customHeight="1" thickBot="1">
      <c r="A16" s="134" t="s">
        <v>46</v>
      </c>
      <c r="B16" s="287">
        <f>(B4+B5+B6+B7+B8+B9+B10+B11+B12+B13+B14+B15)/12</f>
        <v>0.012666666666666668</v>
      </c>
      <c r="C16" s="287">
        <f>(C4+C5+C6+C7+C8+C9+C10+C11+C12)/9</f>
        <v>0.018888888888888886</v>
      </c>
      <c r="D16" s="287">
        <f>(D4+D5+D6+D7+D8+D9+D10+D11+D12+D13+D14+D15)/12</f>
        <v>0.029166666666666674</v>
      </c>
      <c r="E16" s="287">
        <f>(E4+E5+E6+E7+E8+E9+E10+E11+E12+E13+E14+E15)/12</f>
        <v>0.05000000000000001</v>
      </c>
    </row>
    <row r="17" spans="1:5" ht="6" customHeight="1" thickTop="1">
      <c r="A17" s="339"/>
      <c r="B17" s="339"/>
      <c r="C17" s="339"/>
      <c r="D17" s="339"/>
      <c r="E17" s="339"/>
    </row>
    <row r="18" spans="1:5" ht="20.25" customHeight="1">
      <c r="A18" s="323" t="s">
        <v>142</v>
      </c>
      <c r="B18" s="323"/>
      <c r="C18" s="323"/>
      <c r="D18" s="145"/>
      <c r="E18" s="145"/>
    </row>
    <row r="19" spans="1:5" ht="153.75" customHeight="1">
      <c r="A19" s="44"/>
      <c r="B19" s="44"/>
      <c r="C19" s="44"/>
      <c r="D19" s="44"/>
      <c r="E19" s="44"/>
    </row>
    <row r="20" spans="1:5" ht="21.75" customHeight="1">
      <c r="A20" s="309" t="s">
        <v>72</v>
      </c>
      <c r="B20" s="309"/>
      <c r="C20" s="309"/>
      <c r="D20" s="29"/>
      <c r="E20" s="29">
        <v>34</v>
      </c>
    </row>
  </sheetData>
  <sheetProtection/>
  <mergeCells count="5">
    <mergeCell ref="A18:C18"/>
    <mergeCell ref="A20:C20"/>
    <mergeCell ref="A1:E1"/>
    <mergeCell ref="A17:C17"/>
    <mergeCell ref="D17:E17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1"/>
  <sheetViews>
    <sheetView rightToLeft="1" view="pageBreakPreview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2" width="17.7109375" style="0" customWidth="1"/>
    <col min="3" max="3" width="19.421875" style="0" customWidth="1"/>
    <col min="4" max="4" width="19.140625" style="0" customWidth="1"/>
    <col min="5" max="5" width="17.7109375" style="0" customWidth="1"/>
  </cols>
  <sheetData>
    <row r="1" spans="1:5" ht="26.25" customHeight="1">
      <c r="A1" s="312" t="s">
        <v>166</v>
      </c>
      <c r="B1" s="312"/>
      <c r="C1" s="312"/>
      <c r="D1" s="312"/>
      <c r="E1" s="312"/>
    </row>
    <row r="2" spans="1:5" ht="15.75" customHeight="1" thickBot="1">
      <c r="A2" s="108" t="s">
        <v>141</v>
      </c>
      <c r="B2" s="108"/>
      <c r="C2" s="108"/>
      <c r="D2" s="108"/>
      <c r="E2" s="271" t="s">
        <v>146</v>
      </c>
    </row>
    <row r="3" spans="1:5" ht="21.75" customHeight="1" thickTop="1">
      <c r="A3" s="207" t="s">
        <v>25</v>
      </c>
      <c r="B3" s="229" t="s">
        <v>172</v>
      </c>
      <c r="C3" s="229" t="s">
        <v>174</v>
      </c>
      <c r="D3" s="229" t="s">
        <v>110</v>
      </c>
      <c r="E3" s="229" t="s">
        <v>111</v>
      </c>
    </row>
    <row r="4" spans="1:5" ht="21.75" customHeight="1">
      <c r="A4" s="131" t="s">
        <v>8</v>
      </c>
      <c r="B4" s="284" t="s">
        <v>73</v>
      </c>
      <c r="C4" s="284">
        <v>0.02</v>
      </c>
      <c r="D4" s="284">
        <v>0.01</v>
      </c>
      <c r="E4" s="284">
        <v>5.4</v>
      </c>
    </row>
    <row r="5" spans="1:5" ht="21.75" customHeight="1">
      <c r="A5" s="131" t="s">
        <v>9</v>
      </c>
      <c r="B5" s="284" t="s">
        <v>73</v>
      </c>
      <c r="C5" s="284">
        <v>0.01</v>
      </c>
      <c r="D5" s="284">
        <v>0</v>
      </c>
      <c r="E5" s="284">
        <v>4.56</v>
      </c>
    </row>
    <row r="6" spans="1:5" ht="21.75" customHeight="1">
      <c r="A6" s="131" t="s">
        <v>60</v>
      </c>
      <c r="B6" s="284" t="s">
        <v>73</v>
      </c>
      <c r="C6" s="284">
        <v>0.01</v>
      </c>
      <c r="D6" s="284">
        <v>0</v>
      </c>
      <c r="E6" s="284">
        <v>4.15</v>
      </c>
    </row>
    <row r="7" spans="1:5" ht="21.75" customHeight="1">
      <c r="A7" s="131" t="s">
        <v>11</v>
      </c>
      <c r="B7" s="284">
        <v>0.01</v>
      </c>
      <c r="C7" s="284">
        <v>0.01</v>
      </c>
      <c r="D7" s="284">
        <v>0.01</v>
      </c>
      <c r="E7" s="284">
        <v>2.34</v>
      </c>
    </row>
    <row r="8" spans="1:5" ht="21.75" customHeight="1">
      <c r="A8" s="131" t="s">
        <v>59</v>
      </c>
      <c r="B8" s="284">
        <v>0.02</v>
      </c>
      <c r="C8" s="284">
        <v>0.01</v>
      </c>
      <c r="D8" s="284">
        <v>0.01</v>
      </c>
      <c r="E8" s="284">
        <v>0</v>
      </c>
    </row>
    <row r="9" spans="1:5" ht="21.75" customHeight="1">
      <c r="A9" s="132" t="s">
        <v>13</v>
      </c>
      <c r="B9" s="285">
        <v>0.02</v>
      </c>
      <c r="C9" s="285">
        <v>0.01</v>
      </c>
      <c r="D9" s="285">
        <v>0.02</v>
      </c>
      <c r="E9" s="285">
        <v>0</v>
      </c>
    </row>
    <row r="10" spans="1:5" ht="21.75" customHeight="1">
      <c r="A10" s="132" t="s">
        <v>14</v>
      </c>
      <c r="B10" s="285">
        <v>0.01</v>
      </c>
      <c r="C10" s="285">
        <v>0.01</v>
      </c>
      <c r="D10" s="285">
        <v>0.02</v>
      </c>
      <c r="E10" s="285">
        <v>0</v>
      </c>
    </row>
    <row r="11" spans="1:5" ht="21.75" customHeight="1">
      <c r="A11" s="132" t="s">
        <v>15</v>
      </c>
      <c r="B11" s="285">
        <v>0.03</v>
      </c>
      <c r="C11" s="285">
        <v>0.01</v>
      </c>
      <c r="D11" s="285">
        <v>0.03</v>
      </c>
      <c r="E11" s="285">
        <v>0</v>
      </c>
    </row>
    <row r="12" spans="1:5" ht="21.75" customHeight="1">
      <c r="A12" s="132" t="s">
        <v>48</v>
      </c>
      <c r="B12" s="285">
        <v>0.02</v>
      </c>
      <c r="C12" s="285">
        <v>0.01</v>
      </c>
      <c r="D12" s="285">
        <v>0.02</v>
      </c>
      <c r="E12" s="285">
        <v>0</v>
      </c>
    </row>
    <row r="13" spans="1:5" ht="21.75" customHeight="1">
      <c r="A13" s="132" t="s">
        <v>49</v>
      </c>
      <c r="B13" s="285">
        <v>0</v>
      </c>
      <c r="C13" s="285">
        <v>0.01</v>
      </c>
      <c r="D13" s="285">
        <v>0</v>
      </c>
      <c r="E13" s="285" t="s">
        <v>73</v>
      </c>
    </row>
    <row r="14" spans="1:5" ht="21.75" customHeight="1">
      <c r="A14" s="132" t="s">
        <v>17</v>
      </c>
      <c r="B14" s="285">
        <v>0.02</v>
      </c>
      <c r="C14" s="285" t="s">
        <v>73</v>
      </c>
      <c r="D14" s="285" t="s">
        <v>73</v>
      </c>
      <c r="E14" s="285">
        <v>0</v>
      </c>
    </row>
    <row r="15" spans="1:5" ht="21.75" customHeight="1">
      <c r="A15" s="133" t="s">
        <v>18</v>
      </c>
      <c r="B15" s="286">
        <v>0.03</v>
      </c>
      <c r="C15" s="286" t="s">
        <v>73</v>
      </c>
      <c r="D15" s="286" t="s">
        <v>73</v>
      </c>
      <c r="E15" s="289">
        <v>0</v>
      </c>
    </row>
    <row r="16" spans="1:5" ht="21.75" customHeight="1" thickBot="1">
      <c r="A16" s="134" t="s">
        <v>46</v>
      </c>
      <c r="B16" s="287">
        <f>(B7+B8+B9+B10+B11+B12+B13+B14+B15)/9</f>
        <v>0.017777777777777778</v>
      </c>
      <c r="C16" s="287">
        <f>(C4+C5+C6+C7+C8+C9+C10+C11+C12+C13)/10</f>
        <v>0.011</v>
      </c>
      <c r="D16" s="287">
        <f>(D4+D5+D6+D7+D8+D9+D10+D11+D12+D13)/10</f>
        <v>0.012</v>
      </c>
      <c r="E16" s="287">
        <f>(E4+E5+E6+E7+E8+E9+E10+E11+E12+E14+E15)/11</f>
        <v>1.4954545454545458</v>
      </c>
    </row>
    <row r="17" spans="1:5" ht="18.75" customHeight="1" thickTop="1">
      <c r="A17" s="339" t="s">
        <v>108</v>
      </c>
      <c r="B17" s="339"/>
      <c r="C17" s="339"/>
      <c r="D17" s="42"/>
      <c r="E17" s="42"/>
    </row>
    <row r="18" spans="1:5" ht="4.5" customHeight="1" hidden="1">
      <c r="A18" s="339"/>
      <c r="B18" s="339"/>
      <c r="C18" s="339"/>
      <c r="D18" s="339"/>
      <c r="E18" s="339"/>
    </row>
    <row r="19" spans="1:5" ht="24" customHeight="1">
      <c r="A19" s="323" t="s">
        <v>142</v>
      </c>
      <c r="B19" s="323"/>
      <c r="C19" s="323"/>
      <c r="D19" s="145"/>
      <c r="E19" s="145"/>
    </row>
    <row r="20" spans="1:5" ht="132" customHeight="1">
      <c r="A20" s="44"/>
      <c r="B20" s="44"/>
      <c r="C20" s="44"/>
      <c r="D20" s="44"/>
      <c r="E20" s="44"/>
    </row>
    <row r="21" spans="1:5" ht="12.75">
      <c r="A21" s="309" t="s">
        <v>72</v>
      </c>
      <c r="B21" s="309"/>
      <c r="C21" s="309"/>
      <c r="D21" s="29"/>
      <c r="E21" s="29">
        <v>35</v>
      </c>
    </row>
  </sheetData>
  <sheetProtection/>
  <mergeCells count="6">
    <mergeCell ref="A21:C21"/>
    <mergeCell ref="A1:E1"/>
    <mergeCell ref="A17:C17"/>
    <mergeCell ref="A18:C18"/>
    <mergeCell ref="D18:E18"/>
    <mergeCell ref="A19:C19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rightToLeft="1" view="pageBreakPreview" zoomScaleSheetLayoutView="100" zoomScalePageLayoutView="0" workbookViewId="0" topLeftCell="I1">
      <selection activeCell="AE6" sqref="AE6"/>
    </sheetView>
  </sheetViews>
  <sheetFormatPr defaultColWidth="9.140625" defaultRowHeight="12.75"/>
  <cols>
    <col min="1" max="1" width="16.7109375" style="0" customWidth="1"/>
    <col min="2" max="2" width="16.421875" style="0" customWidth="1"/>
    <col min="3" max="3" width="11.57421875" style="0" customWidth="1"/>
    <col min="4" max="5" width="13.140625" style="0" customWidth="1"/>
    <col min="6" max="6" width="12.00390625" style="0" customWidth="1"/>
    <col min="7" max="7" width="0.71875" style="0" customWidth="1"/>
    <col min="8" max="8" width="15.57421875" style="0" customWidth="1"/>
    <col min="9" max="9" width="0.85546875" style="0" customWidth="1"/>
    <col min="10" max="10" width="16.8515625" style="0" customWidth="1"/>
    <col min="11" max="11" width="0.85546875" style="0" customWidth="1"/>
    <col min="12" max="12" width="15.57421875" style="0" customWidth="1"/>
    <col min="13" max="13" width="10.140625" style="0" customWidth="1"/>
    <col min="14" max="14" width="9.00390625" style="0" customWidth="1"/>
    <col min="15" max="15" width="9.8515625" style="0" customWidth="1"/>
    <col min="16" max="16" width="7.7109375" style="0" customWidth="1"/>
    <col min="17" max="17" width="9.00390625" style="0" customWidth="1"/>
    <col min="18" max="18" width="7.140625" style="0" customWidth="1"/>
    <col min="19" max="19" width="0.71875" style="0" customWidth="1"/>
    <col min="20" max="20" width="11.421875" style="0" customWidth="1"/>
    <col min="21" max="21" width="0.71875" style="0" customWidth="1"/>
    <col min="22" max="22" width="14.421875" style="0" customWidth="1"/>
    <col min="23" max="23" width="0.71875" style="0" customWidth="1"/>
    <col min="24" max="24" width="9.57421875" style="0" customWidth="1"/>
    <col min="25" max="25" width="10.57421875" style="0" customWidth="1"/>
    <col min="26" max="26" width="6.00390625" style="0" customWidth="1"/>
    <col min="27" max="27" width="0.71875" style="0" customWidth="1"/>
    <col min="28" max="28" width="12.00390625" style="0" customWidth="1"/>
    <col min="29" max="29" width="0.5625" style="0" customWidth="1"/>
    <col min="30" max="30" width="10.421875" style="0" customWidth="1"/>
  </cols>
  <sheetData>
    <row r="1" spans="1:31" ht="18" customHeight="1">
      <c r="A1" s="319" t="s">
        <v>99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2" t="s">
        <v>99</v>
      </c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13"/>
    </row>
    <row r="2" spans="1:30" ht="16.5" customHeight="1">
      <c r="A2" s="107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25"/>
      <c r="L2" s="31" t="s">
        <v>55</v>
      </c>
      <c r="M2" s="317" t="s">
        <v>76</v>
      </c>
      <c r="N2" s="317"/>
      <c r="O2" s="35"/>
      <c r="P2" s="35"/>
      <c r="Q2" s="35"/>
      <c r="R2" s="35"/>
      <c r="S2" s="35"/>
      <c r="T2" s="35"/>
      <c r="U2" s="35"/>
      <c r="V2" s="31"/>
      <c r="W2" s="31"/>
      <c r="X2" s="4"/>
      <c r="Y2" s="4"/>
      <c r="Z2" s="4"/>
      <c r="AA2" s="4"/>
      <c r="AD2" s="31" t="s">
        <v>55</v>
      </c>
    </row>
    <row r="3" spans="1:30" ht="3.75" customHeight="1" thickBot="1">
      <c r="A3" s="108"/>
      <c r="B3" s="34"/>
      <c r="C3" s="34"/>
      <c r="D3" s="34"/>
      <c r="E3" s="34"/>
      <c r="F3" s="34"/>
      <c r="G3" s="34"/>
      <c r="H3" s="34"/>
      <c r="I3" s="34"/>
      <c r="J3" s="34"/>
      <c r="K3" s="109"/>
      <c r="L3" s="110"/>
      <c r="M3" s="105"/>
      <c r="N3" s="105"/>
      <c r="O3" s="34"/>
      <c r="P3" s="34"/>
      <c r="Q3" s="34"/>
      <c r="R3" s="34"/>
      <c r="S3" s="34"/>
      <c r="T3" s="34"/>
      <c r="U3" s="34"/>
      <c r="V3" s="110"/>
      <c r="W3" s="110"/>
      <c r="X3" s="111"/>
      <c r="Y3" s="111"/>
      <c r="Z3" s="111"/>
      <c r="AA3" s="111"/>
      <c r="AB3" s="112"/>
      <c r="AC3" s="112"/>
      <c r="AD3" s="110"/>
    </row>
    <row r="4" spans="1:30" ht="23.25" customHeight="1" thickBot="1" thickTop="1">
      <c r="A4" s="303" t="s">
        <v>25</v>
      </c>
      <c r="B4" s="306" t="s">
        <v>58</v>
      </c>
      <c r="C4" s="306"/>
      <c r="D4" s="306"/>
      <c r="E4" s="306"/>
      <c r="F4" s="306"/>
      <c r="G4" s="272"/>
      <c r="H4" s="246" t="s">
        <v>144</v>
      </c>
      <c r="I4" s="77"/>
      <c r="J4" s="99" t="s">
        <v>62</v>
      </c>
      <c r="K4" s="246"/>
      <c r="L4" s="16" t="s">
        <v>56</v>
      </c>
      <c r="M4" s="303" t="s">
        <v>25</v>
      </c>
      <c r="N4" s="306" t="s">
        <v>179</v>
      </c>
      <c r="O4" s="306"/>
      <c r="P4" s="306"/>
      <c r="Q4" s="306"/>
      <c r="R4" s="306"/>
      <c r="S4" s="247"/>
      <c r="T4" s="247" t="s">
        <v>19</v>
      </c>
      <c r="U4" s="247"/>
      <c r="V4" s="16" t="s">
        <v>22</v>
      </c>
      <c r="W4" s="115"/>
      <c r="X4" s="306" t="s">
        <v>5</v>
      </c>
      <c r="Y4" s="306"/>
      <c r="Z4" s="306"/>
      <c r="AA4" s="247"/>
      <c r="AB4" s="247" t="s">
        <v>21</v>
      </c>
      <c r="AC4" s="301"/>
      <c r="AD4" s="148" t="s">
        <v>97</v>
      </c>
    </row>
    <row r="5" spans="1:30" ht="36.75" customHeight="1" thickTop="1">
      <c r="A5" s="304"/>
      <c r="B5" s="113" t="s">
        <v>2</v>
      </c>
      <c r="C5" s="113" t="s">
        <v>92</v>
      </c>
      <c r="D5" s="113" t="s">
        <v>3</v>
      </c>
      <c r="E5" s="113" t="s">
        <v>100</v>
      </c>
      <c r="F5" s="113" t="s">
        <v>96</v>
      </c>
      <c r="G5" s="246"/>
      <c r="H5" s="113" t="s">
        <v>77</v>
      </c>
      <c r="I5" s="246"/>
      <c r="J5" s="113" t="s">
        <v>77</v>
      </c>
      <c r="K5" s="272"/>
      <c r="L5" s="113" t="s">
        <v>77</v>
      </c>
      <c r="M5" s="304"/>
      <c r="N5" s="113" t="s">
        <v>3</v>
      </c>
      <c r="O5" s="113" t="s">
        <v>66</v>
      </c>
      <c r="P5" s="113" t="s">
        <v>67</v>
      </c>
      <c r="Q5" s="113" t="s">
        <v>54</v>
      </c>
      <c r="R5" s="113" t="s">
        <v>87</v>
      </c>
      <c r="S5" s="17"/>
      <c r="T5" s="113" t="s">
        <v>7</v>
      </c>
      <c r="U5" s="17"/>
      <c r="V5" s="113" t="s">
        <v>180</v>
      </c>
      <c r="W5" s="17"/>
      <c r="X5" s="113" t="s">
        <v>3</v>
      </c>
      <c r="Y5" s="113" t="s">
        <v>2</v>
      </c>
      <c r="Z5" s="113" t="s">
        <v>23</v>
      </c>
      <c r="AA5" s="17"/>
      <c r="AB5" s="113" t="s">
        <v>79</v>
      </c>
      <c r="AC5" s="17"/>
      <c r="AD5" s="113" t="s">
        <v>98</v>
      </c>
    </row>
    <row r="6" spans="1:30" ht="25.5" customHeight="1">
      <c r="A6" s="135" t="s">
        <v>8</v>
      </c>
      <c r="B6" s="178">
        <v>1076060</v>
      </c>
      <c r="C6" s="180">
        <v>44</v>
      </c>
      <c r="D6" s="180">
        <v>76178564</v>
      </c>
      <c r="E6" s="166">
        <v>0</v>
      </c>
      <c r="F6" s="192">
        <v>10</v>
      </c>
      <c r="G6" s="176"/>
      <c r="H6" s="153">
        <v>275512738.6</v>
      </c>
      <c r="I6" s="177"/>
      <c r="J6" s="180">
        <v>113535844</v>
      </c>
      <c r="K6" s="153"/>
      <c r="L6" s="178">
        <v>139005883</v>
      </c>
      <c r="M6" s="135" t="s">
        <v>8</v>
      </c>
      <c r="N6" s="294" t="s">
        <v>73</v>
      </c>
      <c r="O6" s="294" t="s">
        <v>73</v>
      </c>
      <c r="P6" s="294" t="s">
        <v>73</v>
      </c>
      <c r="Q6" s="294" t="s">
        <v>73</v>
      </c>
      <c r="R6" s="294" t="s">
        <v>73</v>
      </c>
      <c r="S6" s="75"/>
      <c r="T6" s="75">
        <v>505729.8</v>
      </c>
      <c r="U6" s="75"/>
      <c r="V6" s="75">
        <v>20884</v>
      </c>
      <c r="W6" s="72"/>
      <c r="X6" s="295">
        <v>0</v>
      </c>
      <c r="Y6" s="298">
        <v>109122</v>
      </c>
      <c r="Z6" s="195">
        <v>3</v>
      </c>
      <c r="AA6" s="196"/>
      <c r="AB6" s="299">
        <v>40395445</v>
      </c>
      <c r="AC6" s="299"/>
      <c r="AD6" s="173">
        <v>29.4</v>
      </c>
    </row>
    <row r="7" spans="1:30" ht="25.5" customHeight="1">
      <c r="A7" s="132" t="s">
        <v>9</v>
      </c>
      <c r="B7" s="180">
        <v>1104378</v>
      </c>
      <c r="C7" s="180">
        <v>48</v>
      </c>
      <c r="D7" s="180">
        <v>79626175</v>
      </c>
      <c r="E7" s="157">
        <v>15.9</v>
      </c>
      <c r="F7" s="192">
        <v>43</v>
      </c>
      <c r="G7" s="179"/>
      <c r="H7" s="157">
        <v>251884008.4</v>
      </c>
      <c r="I7" s="180"/>
      <c r="J7" s="180">
        <v>100486943</v>
      </c>
      <c r="K7" s="157"/>
      <c r="L7" s="180">
        <v>122257544</v>
      </c>
      <c r="M7" s="132" t="s">
        <v>9</v>
      </c>
      <c r="N7" s="294" t="s">
        <v>73</v>
      </c>
      <c r="O7" s="294" t="s">
        <v>73</v>
      </c>
      <c r="P7" s="294" t="s">
        <v>73</v>
      </c>
      <c r="Q7" s="294" t="s">
        <v>73</v>
      </c>
      <c r="R7" s="294" t="s">
        <v>73</v>
      </c>
      <c r="S7" s="74"/>
      <c r="T7" s="74">
        <v>423260.6</v>
      </c>
      <c r="U7" s="74"/>
      <c r="V7" s="74">
        <v>27239</v>
      </c>
      <c r="W7" s="73"/>
      <c r="X7" s="295">
        <v>0</v>
      </c>
      <c r="Y7" s="298">
        <v>98546</v>
      </c>
      <c r="Z7" s="197">
        <v>3</v>
      </c>
      <c r="AA7" s="198"/>
      <c r="AB7" s="298">
        <v>25187228</v>
      </c>
      <c r="AC7" s="298"/>
      <c r="AD7" s="172">
        <v>36.2</v>
      </c>
    </row>
    <row r="8" spans="1:30" ht="23.25" customHeight="1">
      <c r="A8" s="132" t="s">
        <v>10</v>
      </c>
      <c r="B8" s="180">
        <v>1132695</v>
      </c>
      <c r="C8" s="180">
        <v>8</v>
      </c>
      <c r="D8" s="180">
        <v>91581781</v>
      </c>
      <c r="E8" s="166">
        <v>0</v>
      </c>
      <c r="F8" s="192">
        <v>18</v>
      </c>
      <c r="G8" s="179"/>
      <c r="H8" s="157">
        <v>286733459.5</v>
      </c>
      <c r="I8" s="180"/>
      <c r="J8" s="180">
        <v>99861523</v>
      </c>
      <c r="K8" s="157"/>
      <c r="L8" s="180">
        <v>144206621</v>
      </c>
      <c r="M8" s="132" t="s">
        <v>10</v>
      </c>
      <c r="N8" s="294" t="s">
        <v>73</v>
      </c>
      <c r="O8" s="294" t="s">
        <v>73</v>
      </c>
      <c r="P8" s="294" t="s">
        <v>73</v>
      </c>
      <c r="Q8" s="294" t="s">
        <v>73</v>
      </c>
      <c r="R8" s="294" t="s">
        <v>73</v>
      </c>
      <c r="S8" s="74"/>
      <c r="T8" s="74">
        <v>507142.9</v>
      </c>
      <c r="U8" s="74"/>
      <c r="V8" s="74">
        <v>42814</v>
      </c>
      <c r="W8" s="73"/>
      <c r="X8" s="295">
        <v>0</v>
      </c>
      <c r="Y8" s="298">
        <v>51504</v>
      </c>
      <c r="Z8" s="198">
        <v>3</v>
      </c>
      <c r="AA8" s="198"/>
      <c r="AB8" s="298">
        <v>15610769</v>
      </c>
      <c r="AC8" s="298"/>
      <c r="AD8" s="172">
        <v>51.2</v>
      </c>
    </row>
    <row r="9" spans="1:30" ht="25.5" customHeight="1">
      <c r="A9" s="132" t="s">
        <v>11</v>
      </c>
      <c r="B9" s="180">
        <v>1302600</v>
      </c>
      <c r="C9" s="180">
        <v>38</v>
      </c>
      <c r="D9" s="180">
        <v>92711817</v>
      </c>
      <c r="E9" s="157">
        <v>17.5</v>
      </c>
      <c r="F9" s="192">
        <v>36</v>
      </c>
      <c r="G9" s="179"/>
      <c r="H9" s="157">
        <v>280723676.2</v>
      </c>
      <c r="I9" s="180"/>
      <c r="J9" s="180">
        <v>86389976</v>
      </c>
      <c r="K9" s="157"/>
      <c r="L9" s="180">
        <v>151788264</v>
      </c>
      <c r="M9" s="132" t="s">
        <v>11</v>
      </c>
      <c r="N9" s="294" t="s">
        <v>73</v>
      </c>
      <c r="O9" s="294" t="s">
        <v>73</v>
      </c>
      <c r="P9" s="294" t="s">
        <v>73</v>
      </c>
      <c r="Q9" s="294" t="s">
        <v>73</v>
      </c>
      <c r="R9" s="294" t="s">
        <v>73</v>
      </c>
      <c r="S9" s="74"/>
      <c r="T9" s="74">
        <v>607143.3</v>
      </c>
      <c r="U9" s="74"/>
      <c r="V9" s="74">
        <v>26063</v>
      </c>
      <c r="W9" s="73"/>
      <c r="X9" s="295">
        <v>0</v>
      </c>
      <c r="Y9" s="298">
        <v>28716</v>
      </c>
      <c r="Z9" s="198">
        <v>3</v>
      </c>
      <c r="AA9" s="198"/>
      <c r="AB9" s="298">
        <v>14270214</v>
      </c>
      <c r="AC9" s="298"/>
      <c r="AD9" s="172">
        <v>25.6</v>
      </c>
    </row>
    <row r="10" spans="1:30" ht="25.5" customHeight="1">
      <c r="A10" s="132" t="s">
        <v>12</v>
      </c>
      <c r="B10" s="180">
        <v>1302599</v>
      </c>
      <c r="C10" s="180">
        <v>18</v>
      </c>
      <c r="D10" s="180">
        <v>72890330</v>
      </c>
      <c r="E10" s="157">
        <v>1319.6</v>
      </c>
      <c r="F10" s="192">
        <v>12</v>
      </c>
      <c r="G10" s="179"/>
      <c r="H10" s="157">
        <v>285946858.2</v>
      </c>
      <c r="I10" s="180"/>
      <c r="J10" s="180">
        <v>114328614</v>
      </c>
      <c r="K10" s="157"/>
      <c r="L10" s="180">
        <v>127619383</v>
      </c>
      <c r="M10" s="132" t="s">
        <v>12</v>
      </c>
      <c r="N10" s="294" t="s">
        <v>73</v>
      </c>
      <c r="O10" s="294" t="s">
        <v>73</v>
      </c>
      <c r="P10" s="294" t="s">
        <v>73</v>
      </c>
      <c r="Q10" s="294" t="s">
        <v>73</v>
      </c>
      <c r="R10" s="294" t="s">
        <v>73</v>
      </c>
      <c r="S10" s="74"/>
      <c r="T10" s="74">
        <v>639985.9</v>
      </c>
      <c r="U10" s="74"/>
      <c r="V10" s="74">
        <v>24046</v>
      </c>
      <c r="W10" s="73"/>
      <c r="X10" s="295">
        <v>0</v>
      </c>
      <c r="Y10" s="298">
        <v>65424</v>
      </c>
      <c r="Z10" s="198">
        <v>3</v>
      </c>
      <c r="AA10" s="198"/>
      <c r="AB10" s="298">
        <v>5866912</v>
      </c>
      <c r="AC10" s="298"/>
      <c r="AD10" s="172">
        <v>34.1</v>
      </c>
    </row>
    <row r="11" spans="1:30" ht="25.5" customHeight="1">
      <c r="A11" s="132" t="s">
        <v>13</v>
      </c>
      <c r="B11" s="180">
        <v>1189330</v>
      </c>
      <c r="C11" s="180">
        <v>14</v>
      </c>
      <c r="D11" s="180">
        <v>69347531</v>
      </c>
      <c r="E11" s="166">
        <v>0</v>
      </c>
      <c r="F11" s="192">
        <v>8</v>
      </c>
      <c r="G11" s="179"/>
      <c r="H11" s="157">
        <v>251288061.8</v>
      </c>
      <c r="I11" s="180"/>
      <c r="J11" s="180">
        <v>93963650</v>
      </c>
      <c r="K11" s="157"/>
      <c r="L11" s="180">
        <v>137963293</v>
      </c>
      <c r="M11" s="132" t="s">
        <v>13</v>
      </c>
      <c r="N11" s="294" t="s">
        <v>73</v>
      </c>
      <c r="O11" s="294" t="s">
        <v>73</v>
      </c>
      <c r="P11" s="294" t="s">
        <v>73</v>
      </c>
      <c r="Q11" s="294" t="s">
        <v>73</v>
      </c>
      <c r="R11" s="294" t="s">
        <v>73</v>
      </c>
      <c r="S11" s="74"/>
      <c r="T11" s="74">
        <v>741035.7</v>
      </c>
      <c r="U11" s="74"/>
      <c r="V11" s="74">
        <v>27069</v>
      </c>
      <c r="W11" s="73"/>
      <c r="X11" s="295">
        <v>0</v>
      </c>
      <c r="Y11" s="298">
        <v>65183</v>
      </c>
      <c r="Z11" s="198">
        <v>3</v>
      </c>
      <c r="AA11" s="198"/>
      <c r="AB11" s="298">
        <v>9783303</v>
      </c>
      <c r="AC11" s="298"/>
      <c r="AD11" s="172">
        <v>20.5</v>
      </c>
    </row>
    <row r="12" spans="1:30" ht="25.5" customHeight="1">
      <c r="A12" s="132" t="s">
        <v>14</v>
      </c>
      <c r="B12" s="180">
        <v>1161013</v>
      </c>
      <c r="C12" s="180">
        <v>8</v>
      </c>
      <c r="D12" s="180">
        <v>89795130</v>
      </c>
      <c r="E12" s="168">
        <v>3291</v>
      </c>
      <c r="F12" s="192">
        <v>8</v>
      </c>
      <c r="G12" s="179"/>
      <c r="H12" s="157">
        <v>297944496.7</v>
      </c>
      <c r="I12" s="180"/>
      <c r="J12" s="180">
        <v>90963968</v>
      </c>
      <c r="K12" s="157"/>
      <c r="L12" s="180">
        <v>139911688</v>
      </c>
      <c r="M12" s="132" t="s">
        <v>14</v>
      </c>
      <c r="N12" s="294" t="s">
        <v>73</v>
      </c>
      <c r="O12" s="294" t="s">
        <v>73</v>
      </c>
      <c r="P12" s="294" t="s">
        <v>73</v>
      </c>
      <c r="Q12" s="294" t="s">
        <v>73</v>
      </c>
      <c r="R12" s="294" t="s">
        <v>73</v>
      </c>
      <c r="S12" s="74"/>
      <c r="T12" s="74">
        <v>653697.5</v>
      </c>
      <c r="U12" s="74"/>
      <c r="V12" s="74">
        <v>27686</v>
      </c>
      <c r="W12" s="73"/>
      <c r="X12" s="295">
        <v>0</v>
      </c>
      <c r="Y12" s="298">
        <v>83848</v>
      </c>
      <c r="Z12" s="198">
        <v>3</v>
      </c>
      <c r="AA12" s="198"/>
      <c r="AB12" s="298">
        <v>3629116</v>
      </c>
      <c r="AC12" s="298"/>
      <c r="AD12" s="172">
        <v>65.5</v>
      </c>
    </row>
    <row r="13" spans="1:30" ht="25.5" customHeight="1">
      <c r="A13" s="132" t="s">
        <v>15</v>
      </c>
      <c r="B13" s="180">
        <v>1047743</v>
      </c>
      <c r="C13" s="180">
        <v>20</v>
      </c>
      <c r="D13" s="180">
        <v>94607943</v>
      </c>
      <c r="E13" s="157">
        <v>10318.3</v>
      </c>
      <c r="F13" s="192">
        <v>28</v>
      </c>
      <c r="G13" s="179"/>
      <c r="H13" s="157">
        <v>357096116.1</v>
      </c>
      <c r="I13" s="180"/>
      <c r="J13" s="180">
        <v>83587226</v>
      </c>
      <c r="K13" s="157"/>
      <c r="L13" s="180">
        <v>141453176</v>
      </c>
      <c r="M13" s="132" t="s">
        <v>15</v>
      </c>
      <c r="N13" s="294" t="s">
        <v>73</v>
      </c>
      <c r="O13" s="294" t="s">
        <v>73</v>
      </c>
      <c r="P13" s="294" t="s">
        <v>73</v>
      </c>
      <c r="Q13" s="294" t="s">
        <v>73</v>
      </c>
      <c r="R13" s="294" t="s">
        <v>73</v>
      </c>
      <c r="S13" s="74"/>
      <c r="T13" s="74">
        <v>661288.2</v>
      </c>
      <c r="U13" s="74"/>
      <c r="V13" s="74">
        <v>29829</v>
      </c>
      <c r="W13" s="73"/>
      <c r="X13" s="295">
        <v>0</v>
      </c>
      <c r="Y13" s="298">
        <v>90339</v>
      </c>
      <c r="Z13" s="198">
        <v>3</v>
      </c>
      <c r="AA13" s="198"/>
      <c r="AB13" s="298">
        <v>14652634</v>
      </c>
      <c r="AC13" s="298"/>
      <c r="AD13" s="172">
        <v>29.7</v>
      </c>
    </row>
    <row r="14" spans="1:30" ht="25.5" customHeight="1">
      <c r="A14" s="132" t="s">
        <v>48</v>
      </c>
      <c r="B14" s="180">
        <v>1189330</v>
      </c>
      <c r="C14" s="180">
        <v>22</v>
      </c>
      <c r="D14" s="180">
        <v>84895508</v>
      </c>
      <c r="E14" s="166">
        <v>0</v>
      </c>
      <c r="F14" s="192">
        <v>24</v>
      </c>
      <c r="G14" s="179"/>
      <c r="H14" s="157">
        <v>338621634.7</v>
      </c>
      <c r="I14" s="180"/>
      <c r="J14" s="180">
        <v>76802895</v>
      </c>
      <c r="K14" s="157"/>
      <c r="L14" s="180">
        <v>138620880</v>
      </c>
      <c r="M14" s="132" t="s">
        <v>48</v>
      </c>
      <c r="N14" s="294" t="s">
        <v>73</v>
      </c>
      <c r="O14" s="294" t="s">
        <v>73</v>
      </c>
      <c r="P14" s="294" t="s">
        <v>73</v>
      </c>
      <c r="Q14" s="294" t="s">
        <v>73</v>
      </c>
      <c r="R14" s="294" t="s">
        <v>73</v>
      </c>
      <c r="S14" s="74"/>
      <c r="T14" s="74">
        <v>690004.7</v>
      </c>
      <c r="U14" s="74"/>
      <c r="V14" s="74">
        <v>36553</v>
      </c>
      <c r="W14" s="73"/>
      <c r="X14" s="295">
        <v>0</v>
      </c>
      <c r="Y14" s="298">
        <v>83890</v>
      </c>
      <c r="Z14" s="198">
        <v>3</v>
      </c>
      <c r="AA14" s="198"/>
      <c r="AB14" s="298">
        <v>13068571</v>
      </c>
      <c r="AC14" s="298"/>
      <c r="AD14" s="172">
        <v>23.7</v>
      </c>
    </row>
    <row r="15" spans="1:30" ht="25.5" customHeight="1">
      <c r="A15" s="132" t="s">
        <v>49</v>
      </c>
      <c r="B15" s="180">
        <v>1019426</v>
      </c>
      <c r="C15" s="192">
        <v>26</v>
      </c>
      <c r="D15" s="180">
        <v>48399357</v>
      </c>
      <c r="E15" s="166">
        <v>0</v>
      </c>
      <c r="F15" s="192">
        <v>26</v>
      </c>
      <c r="G15" s="179"/>
      <c r="H15" s="157">
        <v>339590413.9</v>
      </c>
      <c r="I15" s="180"/>
      <c r="J15" s="180">
        <v>69952049</v>
      </c>
      <c r="K15" s="157"/>
      <c r="L15" s="180">
        <v>169602033</v>
      </c>
      <c r="M15" s="132" t="s">
        <v>49</v>
      </c>
      <c r="N15" s="294" t="s">
        <v>73</v>
      </c>
      <c r="O15" s="294" t="s">
        <v>73</v>
      </c>
      <c r="P15" s="294" t="s">
        <v>73</v>
      </c>
      <c r="Q15" s="294" t="s">
        <v>73</v>
      </c>
      <c r="R15" s="294" t="s">
        <v>73</v>
      </c>
      <c r="S15" s="74"/>
      <c r="T15" s="74">
        <v>476535.8</v>
      </c>
      <c r="U15" s="74"/>
      <c r="V15" s="74">
        <v>31800</v>
      </c>
      <c r="W15" s="73"/>
      <c r="X15" s="295">
        <v>0</v>
      </c>
      <c r="Y15" s="298">
        <v>84030</v>
      </c>
      <c r="Z15" s="198">
        <v>3</v>
      </c>
      <c r="AA15" s="198"/>
      <c r="AB15" s="298">
        <v>39967302</v>
      </c>
      <c r="AC15" s="298"/>
      <c r="AD15" s="172">
        <v>47.8</v>
      </c>
    </row>
    <row r="16" spans="1:30" ht="25.5" customHeight="1">
      <c r="A16" s="132" t="s">
        <v>17</v>
      </c>
      <c r="B16" s="180">
        <v>962763</v>
      </c>
      <c r="C16" s="177">
        <v>13</v>
      </c>
      <c r="D16" s="180">
        <v>2945080</v>
      </c>
      <c r="E16" s="166">
        <v>0</v>
      </c>
      <c r="F16" s="192">
        <v>37</v>
      </c>
      <c r="G16" s="179"/>
      <c r="H16" s="157">
        <v>200727275.5</v>
      </c>
      <c r="I16" s="180"/>
      <c r="J16" s="180">
        <v>71558430</v>
      </c>
      <c r="K16" s="157"/>
      <c r="L16" s="180">
        <v>177953576</v>
      </c>
      <c r="M16" s="132" t="s">
        <v>17</v>
      </c>
      <c r="N16" s="294" t="s">
        <v>73</v>
      </c>
      <c r="O16" s="294" t="s">
        <v>73</v>
      </c>
      <c r="P16" s="294" t="s">
        <v>73</v>
      </c>
      <c r="Q16" s="294" t="s">
        <v>73</v>
      </c>
      <c r="R16" s="294" t="s">
        <v>73</v>
      </c>
      <c r="S16" s="74"/>
      <c r="T16" s="74">
        <v>434567.8</v>
      </c>
      <c r="U16" s="74"/>
      <c r="V16" s="74">
        <v>16859</v>
      </c>
      <c r="W16" s="73"/>
      <c r="X16" s="295">
        <v>26788</v>
      </c>
      <c r="Y16" s="296">
        <v>71484</v>
      </c>
      <c r="Z16" s="199">
        <v>3</v>
      </c>
      <c r="AA16" s="197"/>
      <c r="AB16" s="298">
        <v>13109652</v>
      </c>
      <c r="AC16" s="298"/>
      <c r="AD16" s="172">
        <v>40.8</v>
      </c>
    </row>
    <row r="17" spans="1:30" ht="25.5" customHeight="1">
      <c r="A17" s="136" t="s">
        <v>50</v>
      </c>
      <c r="B17" s="184">
        <v>1019373</v>
      </c>
      <c r="C17" s="184">
        <v>31</v>
      </c>
      <c r="D17" s="180">
        <v>5323858</v>
      </c>
      <c r="E17" s="166">
        <v>0</v>
      </c>
      <c r="F17" s="193">
        <v>37</v>
      </c>
      <c r="G17" s="181"/>
      <c r="H17" s="157">
        <v>399149355.7</v>
      </c>
      <c r="I17" s="182"/>
      <c r="J17" s="184">
        <v>96589149</v>
      </c>
      <c r="K17" s="161"/>
      <c r="L17" s="180">
        <v>186967208</v>
      </c>
      <c r="M17" s="133" t="s">
        <v>50</v>
      </c>
      <c r="N17" s="294" t="s">
        <v>73</v>
      </c>
      <c r="O17" s="294" t="s">
        <v>73</v>
      </c>
      <c r="P17" s="294" t="s">
        <v>73</v>
      </c>
      <c r="Q17" s="294" t="s">
        <v>73</v>
      </c>
      <c r="R17" s="294" t="s">
        <v>73</v>
      </c>
      <c r="S17" s="76"/>
      <c r="T17" s="76">
        <v>555066.2</v>
      </c>
      <c r="U17" s="76"/>
      <c r="V17" s="76">
        <v>24591</v>
      </c>
      <c r="W17" s="120"/>
      <c r="X17" s="296">
        <v>0</v>
      </c>
      <c r="Y17" s="296">
        <v>67926</v>
      </c>
      <c r="Z17" s="199">
        <v>3</v>
      </c>
      <c r="AA17" s="197"/>
      <c r="AB17" s="300">
        <v>3355766</v>
      </c>
      <c r="AC17" s="300"/>
      <c r="AD17" s="174">
        <v>26.6</v>
      </c>
    </row>
    <row r="18" spans="1:30" ht="27" customHeight="1" thickBot="1">
      <c r="A18" s="134" t="s">
        <v>70</v>
      </c>
      <c r="B18" s="129">
        <f>SUM(B6:B17)</f>
        <v>13507310</v>
      </c>
      <c r="C18" s="129">
        <f>SUM(C6:C17)</f>
        <v>290</v>
      </c>
      <c r="D18" s="129">
        <f>SUM(D6:D17)</f>
        <v>808303074</v>
      </c>
      <c r="E18" s="124">
        <f>SUM(E6:E17)</f>
        <v>14962.3</v>
      </c>
      <c r="F18" s="194">
        <f>SUM(F6:F17)</f>
        <v>287</v>
      </c>
      <c r="G18" s="130"/>
      <c r="H18" s="124">
        <f>SUM(H6:H17)</f>
        <v>3565218095.2999997</v>
      </c>
      <c r="I18" s="129"/>
      <c r="J18" s="129">
        <f>SUM(J6:J17)</f>
        <v>1098020267</v>
      </c>
      <c r="K18" s="124"/>
      <c r="L18" s="129">
        <f>SUM(L6:L17)</f>
        <v>1777349549</v>
      </c>
      <c r="M18" s="134" t="s">
        <v>70</v>
      </c>
      <c r="N18" s="293" t="s">
        <v>73</v>
      </c>
      <c r="O18" s="293" t="s">
        <v>73</v>
      </c>
      <c r="P18" s="293" t="s">
        <v>73</v>
      </c>
      <c r="Q18" s="293" t="s">
        <v>73</v>
      </c>
      <c r="R18" s="293" t="s">
        <v>73</v>
      </c>
      <c r="S18" s="124"/>
      <c r="T18" s="124">
        <f>SUM(T6:T17)</f>
        <v>6895458.4</v>
      </c>
      <c r="U18" s="124"/>
      <c r="V18" s="124">
        <f>SUM(V6:V17)</f>
        <v>335433</v>
      </c>
      <c r="W18" s="129"/>
      <c r="X18" s="297">
        <f>SUM(X6:X17)</f>
        <v>26788</v>
      </c>
      <c r="Y18" s="297">
        <f>SUM(Y6:Y17)</f>
        <v>900012</v>
      </c>
      <c r="Z18" s="200">
        <f>SUM(Z6:Z17)</f>
        <v>36</v>
      </c>
      <c r="AA18" s="200"/>
      <c r="AB18" s="297">
        <f>SUM(AB6:AB17)</f>
        <v>198896912</v>
      </c>
      <c r="AC18" s="297"/>
      <c r="AD18" s="175">
        <f>SUM(AD6:AD17)</f>
        <v>431.1</v>
      </c>
    </row>
    <row r="19" spans="1:30" ht="5.25" customHeight="1" thickTop="1">
      <c r="A19" s="305"/>
      <c r="B19" s="305"/>
      <c r="C19" s="305"/>
      <c r="D19" s="305"/>
      <c r="E19" s="70"/>
      <c r="F19" s="24"/>
      <c r="G19" s="24"/>
      <c r="H19" s="24"/>
      <c r="I19" s="24"/>
      <c r="J19" s="24"/>
      <c r="K19" s="25"/>
      <c r="L19" s="23"/>
      <c r="M19" s="305"/>
      <c r="N19" s="305"/>
      <c r="O19" s="305"/>
      <c r="P19" s="305"/>
      <c r="Q19" s="305"/>
      <c r="R19" s="305"/>
      <c r="S19" s="305"/>
      <c r="T19" s="21"/>
      <c r="U19" s="21"/>
      <c r="V19" s="23"/>
      <c r="W19" s="23"/>
      <c r="X19" s="21"/>
      <c r="Y19" s="25"/>
      <c r="Z19" s="25"/>
      <c r="AA19" s="25"/>
      <c r="AB19" s="25"/>
      <c r="AC19" s="25"/>
      <c r="AD19" s="25"/>
    </row>
    <row r="20" spans="1:30" ht="15.75" customHeight="1">
      <c r="A20" s="310" t="s">
        <v>24</v>
      </c>
      <c r="B20" s="310"/>
      <c r="C20" s="310"/>
      <c r="D20" s="310"/>
      <c r="E20" s="310"/>
      <c r="F20" s="310"/>
      <c r="G20" s="310"/>
      <c r="H20" s="310"/>
      <c r="I20" s="310"/>
      <c r="J20" s="310"/>
      <c r="K20" s="25"/>
      <c r="L20" s="23" t="s">
        <v>51</v>
      </c>
      <c r="M20" s="311" t="s">
        <v>178</v>
      </c>
      <c r="N20" s="311"/>
      <c r="O20" s="311"/>
      <c r="P20" s="311"/>
      <c r="Q20" s="311"/>
      <c r="R20" s="25"/>
      <c r="S20" s="25"/>
      <c r="T20" s="25"/>
      <c r="U20" s="25"/>
      <c r="V20" s="25"/>
      <c r="W20" s="25"/>
      <c r="X20" s="318"/>
      <c r="Y20" s="318"/>
      <c r="Z20" s="318"/>
      <c r="AA20" s="25"/>
      <c r="AB20" s="25"/>
      <c r="AC20" s="25"/>
      <c r="AD20" s="25"/>
    </row>
    <row r="21" spans="1:30" ht="14.2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3"/>
      <c r="M21" s="310" t="s">
        <v>24</v>
      </c>
      <c r="N21" s="310"/>
      <c r="O21" s="310"/>
      <c r="P21" s="310"/>
      <c r="Q21" s="310"/>
      <c r="R21" s="310"/>
      <c r="S21" s="21"/>
      <c r="T21" s="21"/>
      <c r="U21" s="21"/>
      <c r="V21" s="21"/>
      <c r="W21" s="21"/>
      <c r="X21" s="32"/>
      <c r="Y21" s="25"/>
      <c r="Z21" s="25"/>
      <c r="AA21" s="25"/>
      <c r="AB21" s="25"/>
      <c r="AC21" s="25"/>
      <c r="AD21" s="25"/>
    </row>
    <row r="22" spans="1:30" ht="49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0"/>
      <c r="Y22" s="26"/>
      <c r="Z22" s="22"/>
      <c r="AA22" s="22"/>
      <c r="AB22" s="22"/>
      <c r="AC22" s="22"/>
      <c r="AD22" s="22"/>
    </row>
    <row r="23" spans="1:30" ht="21" customHeight="1">
      <c r="A23" s="307" t="s">
        <v>72</v>
      </c>
      <c r="B23" s="307"/>
      <c r="C23" s="307"/>
      <c r="D23" s="320">
        <v>19</v>
      </c>
      <c r="E23" s="320"/>
      <c r="F23" s="29"/>
      <c r="G23" s="29"/>
      <c r="H23" s="29"/>
      <c r="I23" s="29"/>
      <c r="J23" s="29"/>
      <c r="K23" s="29"/>
      <c r="L23" s="29"/>
      <c r="M23" s="307" t="s">
        <v>72</v>
      </c>
      <c r="N23" s="307"/>
      <c r="O23" s="307"/>
      <c r="P23" s="307"/>
      <c r="Q23" s="307"/>
      <c r="R23" s="30"/>
      <c r="S23" s="33">
        <v>82</v>
      </c>
      <c r="T23" s="33"/>
      <c r="U23" s="33"/>
      <c r="V23" s="33"/>
      <c r="W23" s="117"/>
      <c r="X23" s="307"/>
      <c r="Y23" s="307"/>
      <c r="Z23" s="307"/>
      <c r="AA23" s="30"/>
      <c r="AB23" s="78">
        <v>20</v>
      </c>
      <c r="AC23" s="78"/>
      <c r="AD23" s="114"/>
    </row>
    <row r="24" spans="1:12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</sheetData>
  <sheetProtection/>
  <mergeCells count="18">
    <mergeCell ref="X23:Z23"/>
    <mergeCell ref="A23:C23"/>
    <mergeCell ref="B4:F4"/>
    <mergeCell ref="M4:M5"/>
    <mergeCell ref="M19:S19"/>
    <mergeCell ref="N4:R4"/>
    <mergeCell ref="M20:Q20"/>
    <mergeCell ref="M21:R21"/>
    <mergeCell ref="M2:N2"/>
    <mergeCell ref="M23:Q23"/>
    <mergeCell ref="X20:Z20"/>
    <mergeCell ref="X4:Z4"/>
    <mergeCell ref="A1:L1"/>
    <mergeCell ref="A4:A5"/>
    <mergeCell ref="A19:D19"/>
    <mergeCell ref="A20:J20"/>
    <mergeCell ref="M1:AD1"/>
    <mergeCell ref="D23:E23"/>
  </mergeCells>
  <printOptions horizontalCentered="1"/>
  <pageMargins left="0.7086614173228347" right="0.7086614173228347" top="0.5118110236220472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rightToLeft="1" view="pageBreakPreview" zoomScaleSheetLayoutView="100" zoomScalePageLayoutView="0" workbookViewId="0" topLeftCell="A1">
      <selection activeCell="A15" sqref="A15:I15"/>
    </sheetView>
  </sheetViews>
  <sheetFormatPr defaultColWidth="8.140625" defaultRowHeight="12.75"/>
  <cols>
    <col min="1" max="1" width="8.00390625" style="0" customWidth="1"/>
    <col min="2" max="8" width="10.7109375" style="0" customWidth="1"/>
    <col min="9" max="9" width="12.421875" style="0" customWidth="1"/>
    <col min="10" max="10" width="12.140625" style="0" customWidth="1"/>
    <col min="11" max="11" width="12.8515625" style="0" customWidth="1"/>
  </cols>
  <sheetData>
    <row r="1" spans="1:11" ht="33.75" customHeight="1">
      <c r="A1" s="312" t="s">
        <v>175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ht="20.25" customHeight="1" thickBot="1">
      <c r="A2" s="321" t="s">
        <v>89</v>
      </c>
      <c r="B2" s="322"/>
      <c r="C2" s="322"/>
      <c r="D2" s="322"/>
      <c r="K2" s="205"/>
    </row>
    <row r="3" spans="1:11" ht="26.25" customHeight="1" thickTop="1">
      <c r="A3" s="303" t="s">
        <v>107</v>
      </c>
      <c r="B3" s="248" t="s">
        <v>53</v>
      </c>
      <c r="C3" s="248" t="s">
        <v>103</v>
      </c>
      <c r="D3" s="248" t="s">
        <v>104</v>
      </c>
      <c r="E3" s="248" t="s">
        <v>52</v>
      </c>
      <c r="F3" s="248" t="s">
        <v>105</v>
      </c>
      <c r="G3" s="248" t="s">
        <v>20</v>
      </c>
      <c r="H3" s="248" t="s">
        <v>106</v>
      </c>
      <c r="I3" s="248" t="s">
        <v>87</v>
      </c>
      <c r="J3" s="248" t="s">
        <v>131</v>
      </c>
      <c r="K3" s="248" t="s">
        <v>132</v>
      </c>
    </row>
    <row r="4" spans="1:11" ht="24" customHeight="1">
      <c r="A4" s="304"/>
      <c r="B4" s="113" t="s">
        <v>129</v>
      </c>
      <c r="C4" s="113" t="s">
        <v>129</v>
      </c>
      <c r="D4" s="113" t="s">
        <v>129</v>
      </c>
      <c r="E4" s="113" t="s">
        <v>129</v>
      </c>
      <c r="F4" s="113" t="s">
        <v>129</v>
      </c>
      <c r="G4" s="113" t="s">
        <v>129</v>
      </c>
      <c r="H4" s="113" t="s">
        <v>129</v>
      </c>
      <c r="I4" s="113" t="s">
        <v>130</v>
      </c>
      <c r="J4" s="113" t="s">
        <v>130</v>
      </c>
      <c r="K4" s="113" t="s">
        <v>169</v>
      </c>
    </row>
    <row r="5" spans="1:11" ht="34.5" customHeight="1">
      <c r="A5" s="202">
        <v>2012</v>
      </c>
      <c r="B5" s="261">
        <v>7964</v>
      </c>
      <c r="C5" s="262">
        <v>139</v>
      </c>
      <c r="D5" s="262">
        <v>2638</v>
      </c>
      <c r="E5" s="262">
        <v>8825</v>
      </c>
      <c r="F5" s="262">
        <v>100</v>
      </c>
      <c r="G5" s="262">
        <v>9225</v>
      </c>
      <c r="H5" s="262">
        <v>59</v>
      </c>
      <c r="I5" s="262">
        <v>1685</v>
      </c>
      <c r="J5" s="262">
        <v>671</v>
      </c>
      <c r="K5" s="262">
        <v>8520</v>
      </c>
    </row>
    <row r="6" spans="1:11" ht="34.5" customHeight="1">
      <c r="A6" s="203">
        <v>2013</v>
      </c>
      <c r="B6" s="263">
        <v>7789</v>
      </c>
      <c r="C6" s="264">
        <v>171</v>
      </c>
      <c r="D6" s="264">
        <v>2420</v>
      </c>
      <c r="E6" s="264">
        <v>9057</v>
      </c>
      <c r="F6" s="264">
        <v>216</v>
      </c>
      <c r="G6" s="264">
        <v>9402</v>
      </c>
      <c r="H6" s="264">
        <v>23</v>
      </c>
      <c r="I6" s="264">
        <v>1819</v>
      </c>
      <c r="J6" s="264">
        <v>837</v>
      </c>
      <c r="K6" s="264">
        <v>8954</v>
      </c>
    </row>
    <row r="7" spans="1:11" ht="34.5" customHeight="1">
      <c r="A7" s="203">
        <v>2014</v>
      </c>
      <c r="B7" s="263">
        <v>6368</v>
      </c>
      <c r="C7" s="264">
        <v>219</v>
      </c>
      <c r="D7" s="264">
        <v>1637</v>
      </c>
      <c r="E7" s="264">
        <v>7302</v>
      </c>
      <c r="F7" s="264">
        <v>177</v>
      </c>
      <c r="G7" s="264">
        <v>8491</v>
      </c>
      <c r="H7" s="264">
        <v>18</v>
      </c>
      <c r="I7" s="264">
        <v>1677</v>
      </c>
      <c r="J7" s="264">
        <v>543</v>
      </c>
      <c r="K7" s="264">
        <v>8981</v>
      </c>
    </row>
    <row r="8" spans="1:11" ht="34.5" customHeight="1">
      <c r="A8" s="203">
        <v>2015</v>
      </c>
      <c r="B8" s="263">
        <v>6071</v>
      </c>
      <c r="C8" s="264">
        <v>234</v>
      </c>
      <c r="D8" s="264">
        <v>1495</v>
      </c>
      <c r="E8" s="264">
        <v>5900</v>
      </c>
      <c r="F8" s="264">
        <v>146</v>
      </c>
      <c r="G8" s="264">
        <v>9529</v>
      </c>
      <c r="H8" s="264">
        <v>13</v>
      </c>
      <c r="I8" s="264">
        <v>1487</v>
      </c>
      <c r="J8" s="264">
        <v>165</v>
      </c>
      <c r="K8" s="264">
        <v>8852</v>
      </c>
    </row>
    <row r="9" spans="1:11" ht="34.5" customHeight="1">
      <c r="A9" s="203">
        <v>2016</v>
      </c>
      <c r="B9" s="263">
        <v>6324</v>
      </c>
      <c r="C9" s="264">
        <v>271</v>
      </c>
      <c r="D9" s="264">
        <v>1574</v>
      </c>
      <c r="E9" s="264">
        <v>5663</v>
      </c>
      <c r="F9" s="264">
        <v>153</v>
      </c>
      <c r="G9" s="264">
        <v>11305</v>
      </c>
      <c r="H9" s="264">
        <v>16</v>
      </c>
      <c r="I9" s="264">
        <v>1474</v>
      </c>
      <c r="J9" s="264">
        <v>84</v>
      </c>
      <c r="K9" s="264">
        <v>11612</v>
      </c>
    </row>
    <row r="10" spans="1:11" ht="34.5" customHeight="1" thickBot="1">
      <c r="A10" s="204">
        <v>2017</v>
      </c>
      <c r="B10" s="265">
        <v>7196</v>
      </c>
      <c r="C10" s="266">
        <v>281</v>
      </c>
      <c r="D10" s="266">
        <v>1752</v>
      </c>
      <c r="E10" s="266">
        <v>6463</v>
      </c>
      <c r="F10" s="266">
        <v>194</v>
      </c>
      <c r="G10" s="266">
        <v>15451</v>
      </c>
      <c r="H10" s="266">
        <v>14</v>
      </c>
      <c r="I10" s="266">
        <v>1621</v>
      </c>
      <c r="J10" s="266">
        <v>138</v>
      </c>
      <c r="K10" s="266">
        <v>13231</v>
      </c>
    </row>
    <row r="11" spans="1:4" ht="4.5" customHeight="1" thickTop="1">
      <c r="A11" s="36"/>
      <c r="B11" s="36"/>
      <c r="C11" s="37"/>
      <c r="D11" s="37"/>
    </row>
    <row r="12" spans="1:4" ht="18.75" customHeight="1">
      <c r="A12" s="206" t="s">
        <v>184</v>
      </c>
      <c r="B12" s="36"/>
      <c r="C12" s="37"/>
      <c r="D12" s="37"/>
    </row>
    <row r="13" spans="1:9" ht="21.75" customHeight="1">
      <c r="A13" s="311" t="s">
        <v>168</v>
      </c>
      <c r="B13" s="311"/>
      <c r="C13" s="311"/>
      <c r="D13" s="311"/>
      <c r="E13" s="311"/>
      <c r="F13" s="311"/>
      <c r="G13" s="311"/>
      <c r="H13" s="311"/>
      <c r="I13" s="311"/>
    </row>
    <row r="14" spans="1:10" ht="16.5" customHeight="1">
      <c r="A14" s="311" t="s">
        <v>140</v>
      </c>
      <c r="B14" s="311"/>
      <c r="C14" s="311"/>
      <c r="D14" s="311"/>
      <c r="E14" s="311"/>
      <c r="F14" s="311"/>
      <c r="G14" s="311"/>
      <c r="H14" s="311"/>
      <c r="I14" s="311"/>
      <c r="J14" s="183"/>
    </row>
    <row r="15" spans="1:10" ht="21" customHeight="1">
      <c r="A15" s="311" t="s">
        <v>183</v>
      </c>
      <c r="B15" s="311"/>
      <c r="C15" s="311"/>
      <c r="D15" s="311"/>
      <c r="E15" s="311"/>
      <c r="F15" s="311"/>
      <c r="G15" s="311"/>
      <c r="H15" s="311"/>
      <c r="I15" s="311"/>
      <c r="J15" s="183"/>
    </row>
    <row r="16" spans="1:10" ht="3.75" customHeight="1">
      <c r="A16" s="183"/>
      <c r="B16" s="183"/>
      <c r="C16" s="183"/>
      <c r="D16" s="183"/>
      <c r="E16" s="183"/>
      <c r="F16" s="183"/>
      <c r="G16" s="183"/>
      <c r="H16" s="183"/>
      <c r="I16" s="183"/>
      <c r="J16" s="11"/>
    </row>
    <row r="17" spans="1:10" ht="21" customHeight="1">
      <c r="A17" s="310" t="s">
        <v>24</v>
      </c>
      <c r="B17" s="310"/>
      <c r="C17" s="310"/>
      <c r="D17" s="310"/>
      <c r="E17" s="310"/>
      <c r="F17" s="310"/>
      <c r="G17" s="11"/>
      <c r="H17" s="11"/>
      <c r="I17" s="11"/>
      <c r="J17" s="11"/>
    </row>
    <row r="18" spans="1:10" ht="44.25" customHeight="1">
      <c r="A18" s="146"/>
      <c r="B18" s="146"/>
      <c r="C18" s="146"/>
      <c r="D18" s="146"/>
      <c r="E18" s="11"/>
      <c r="F18" s="11"/>
      <c r="G18" s="11"/>
      <c r="H18" s="11"/>
      <c r="I18" s="11"/>
      <c r="J18" s="11"/>
    </row>
    <row r="19" spans="1:4" ht="31.5" customHeight="1">
      <c r="A19" s="25"/>
      <c r="B19" s="25"/>
      <c r="C19" s="25"/>
      <c r="D19" s="25"/>
    </row>
    <row r="20" spans="1:11" ht="22.5" customHeight="1">
      <c r="A20" s="307" t="s">
        <v>72</v>
      </c>
      <c r="B20" s="307"/>
      <c r="C20" s="307"/>
      <c r="D20" s="307"/>
      <c r="E20" s="201"/>
      <c r="F20" s="201">
        <v>21</v>
      </c>
      <c r="G20" s="201"/>
      <c r="H20" s="201"/>
      <c r="I20" s="201"/>
      <c r="J20" s="201"/>
      <c r="K20" s="201"/>
    </row>
  </sheetData>
  <sheetProtection/>
  <mergeCells count="8">
    <mergeCell ref="A15:I15"/>
    <mergeCell ref="A1:K1"/>
    <mergeCell ref="A20:D20"/>
    <mergeCell ref="A2:D2"/>
    <mergeCell ref="A17:F17"/>
    <mergeCell ref="A13:I13"/>
    <mergeCell ref="A14:I14"/>
    <mergeCell ref="A3:A4"/>
  </mergeCells>
  <printOptions horizontalCentered="1"/>
  <pageMargins left="0.7086614173228347" right="0.7086614173228347" top="0.5118110236220472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rightToLeft="1" view="pageBreakPreview" zoomScaleSheetLayoutView="100" zoomScalePageLayoutView="0" workbookViewId="0" topLeftCell="A1">
      <selection activeCell="G18" sqref="G18"/>
    </sheetView>
  </sheetViews>
  <sheetFormatPr defaultColWidth="8.140625" defaultRowHeight="12.75"/>
  <cols>
    <col min="1" max="1" width="13.57421875" style="0" customWidth="1"/>
    <col min="2" max="2" width="22.28125" style="0" customWidth="1"/>
    <col min="3" max="3" width="16.57421875" style="0" customWidth="1"/>
    <col min="4" max="4" width="15.8515625" style="0" customWidth="1"/>
    <col min="5" max="6" width="8.140625" style="0" customWidth="1"/>
    <col min="7" max="7" width="8.00390625" style="0" customWidth="1"/>
    <col min="8" max="8" width="8.140625" style="0" customWidth="1"/>
    <col min="9" max="9" width="8.00390625" style="0" customWidth="1"/>
    <col min="10" max="11" width="7.8515625" style="0" customWidth="1"/>
  </cols>
  <sheetData>
    <row r="1" spans="1:4" ht="33.75" customHeight="1">
      <c r="A1" s="327" t="s">
        <v>135</v>
      </c>
      <c r="B1" s="327"/>
      <c r="C1" s="327"/>
      <c r="D1" s="327"/>
    </row>
    <row r="2" spans="1:4" ht="20.25" customHeight="1" thickBot="1">
      <c r="A2" s="253" t="s">
        <v>90</v>
      </c>
      <c r="B2" s="254"/>
      <c r="C2" s="254"/>
      <c r="D2" s="255" t="s">
        <v>133</v>
      </c>
    </row>
    <row r="3" spans="1:4" ht="27" customHeight="1" thickTop="1">
      <c r="A3" s="303" t="s">
        <v>61</v>
      </c>
      <c r="B3" s="303" t="s">
        <v>27</v>
      </c>
      <c r="C3" s="306" t="s">
        <v>134</v>
      </c>
      <c r="D3" s="306"/>
    </row>
    <row r="4" spans="1:4" ht="24" customHeight="1">
      <c r="A4" s="304"/>
      <c r="B4" s="304"/>
      <c r="C4" s="113" t="s">
        <v>1</v>
      </c>
      <c r="D4" s="113" t="s">
        <v>0</v>
      </c>
    </row>
    <row r="5" spans="1:4" ht="22.5" customHeight="1">
      <c r="A5" s="324" t="s">
        <v>43</v>
      </c>
      <c r="B5" s="131" t="s">
        <v>28</v>
      </c>
      <c r="C5" s="45" t="s">
        <v>73</v>
      </c>
      <c r="D5" s="45" t="s">
        <v>73</v>
      </c>
    </row>
    <row r="6" spans="1:4" ht="22.5" customHeight="1">
      <c r="A6" s="325"/>
      <c r="B6" s="132" t="s">
        <v>29</v>
      </c>
      <c r="C6" s="46">
        <v>5</v>
      </c>
      <c r="D6" s="46">
        <v>23</v>
      </c>
    </row>
    <row r="7" spans="1:4" ht="22.5" customHeight="1">
      <c r="A7" s="326"/>
      <c r="B7" s="136" t="s">
        <v>30</v>
      </c>
      <c r="C7" s="45" t="s">
        <v>73</v>
      </c>
      <c r="D7" s="45" t="s">
        <v>73</v>
      </c>
    </row>
    <row r="8" spans="1:4" ht="22.5" customHeight="1">
      <c r="A8" s="328" t="s">
        <v>44</v>
      </c>
      <c r="B8" s="135" t="s">
        <v>31</v>
      </c>
      <c r="C8" s="48">
        <v>10</v>
      </c>
      <c r="D8" s="48">
        <v>20</v>
      </c>
    </row>
    <row r="9" spans="1:7" ht="22.5" customHeight="1">
      <c r="A9" s="325"/>
      <c r="B9" s="132" t="s">
        <v>32</v>
      </c>
      <c r="C9" s="45" t="s">
        <v>73</v>
      </c>
      <c r="D9" s="45" t="s">
        <v>73</v>
      </c>
      <c r="G9" t="s">
        <v>63</v>
      </c>
    </row>
    <row r="10" spans="1:4" ht="22.5" customHeight="1">
      <c r="A10" s="325"/>
      <c r="B10" s="132" t="s">
        <v>33</v>
      </c>
      <c r="C10" s="46">
        <v>5</v>
      </c>
      <c r="D10" s="46">
        <v>36</v>
      </c>
    </row>
    <row r="11" spans="1:4" ht="22.5" customHeight="1">
      <c r="A11" s="325"/>
      <c r="B11" s="132" t="s">
        <v>34</v>
      </c>
      <c r="C11" s="46">
        <v>8</v>
      </c>
      <c r="D11" s="46">
        <v>37</v>
      </c>
    </row>
    <row r="12" spans="1:4" ht="22.5" customHeight="1">
      <c r="A12" s="325"/>
      <c r="B12" s="132" t="s">
        <v>35</v>
      </c>
      <c r="C12" s="49">
        <v>3</v>
      </c>
      <c r="D12" s="46">
        <v>20</v>
      </c>
    </row>
    <row r="13" spans="1:4" ht="22.5" customHeight="1">
      <c r="A13" s="326"/>
      <c r="B13" s="136" t="s">
        <v>36</v>
      </c>
      <c r="C13" s="47">
        <v>12</v>
      </c>
      <c r="D13" s="47">
        <v>53</v>
      </c>
    </row>
    <row r="14" spans="1:4" ht="22.5" customHeight="1">
      <c r="A14" s="324" t="s">
        <v>45</v>
      </c>
      <c r="B14" s="131" t="s">
        <v>37</v>
      </c>
      <c r="C14" s="45">
        <v>6</v>
      </c>
      <c r="D14" s="278">
        <v>118</v>
      </c>
    </row>
    <row r="15" spans="1:4" ht="22.5" customHeight="1">
      <c r="A15" s="325"/>
      <c r="B15" s="132" t="s">
        <v>38</v>
      </c>
      <c r="C15" s="277">
        <v>10</v>
      </c>
      <c r="D15" s="46">
        <v>43</v>
      </c>
    </row>
    <row r="16" spans="1:4" ht="22.5" customHeight="1">
      <c r="A16" s="325"/>
      <c r="B16" s="132" t="s">
        <v>39</v>
      </c>
      <c r="C16" s="46">
        <v>10</v>
      </c>
      <c r="D16" s="46">
        <v>44</v>
      </c>
    </row>
    <row r="17" spans="1:4" ht="22.5" customHeight="1">
      <c r="A17" s="325"/>
      <c r="B17" s="132" t="s">
        <v>40</v>
      </c>
      <c r="C17" s="46">
        <v>10</v>
      </c>
      <c r="D17" s="46">
        <v>13</v>
      </c>
    </row>
    <row r="18" spans="1:4" ht="22.5" customHeight="1">
      <c r="A18" s="325"/>
      <c r="B18" s="132" t="s">
        <v>41</v>
      </c>
      <c r="C18" s="46">
        <v>26</v>
      </c>
      <c r="D18" s="46">
        <v>68</v>
      </c>
    </row>
    <row r="19" spans="1:4" ht="22.5" customHeight="1" thickBot="1">
      <c r="A19" s="329"/>
      <c r="B19" s="137" t="s">
        <v>42</v>
      </c>
      <c r="C19" s="50">
        <v>6</v>
      </c>
      <c r="D19" s="50">
        <v>36</v>
      </c>
    </row>
    <row r="20" spans="1:4" ht="4.5" customHeight="1" thickTop="1">
      <c r="A20" s="36"/>
      <c r="B20" s="36"/>
      <c r="C20" s="37"/>
      <c r="D20" s="37"/>
    </row>
    <row r="21" spans="1:10" ht="18" customHeight="1">
      <c r="A21" s="311" t="s">
        <v>181</v>
      </c>
      <c r="B21" s="311"/>
      <c r="C21" s="311"/>
      <c r="D21" s="171"/>
      <c r="E21" s="11"/>
      <c r="F21" s="11"/>
      <c r="G21" s="11"/>
      <c r="H21" s="11"/>
      <c r="I21" s="11"/>
      <c r="J21" s="11"/>
    </row>
    <row r="22" spans="1:10" ht="21" customHeight="1">
      <c r="A22" s="323" t="s">
        <v>142</v>
      </c>
      <c r="B22" s="323"/>
      <c r="C22" s="323"/>
      <c r="D22" s="145"/>
      <c r="E22" s="11"/>
      <c r="F22" s="11"/>
      <c r="G22" s="11"/>
      <c r="H22" s="11"/>
      <c r="I22" s="11"/>
      <c r="J22" s="11"/>
    </row>
    <row r="23" spans="1:10" ht="9.75" customHeight="1">
      <c r="A23" s="38"/>
      <c r="B23" s="38"/>
      <c r="C23" s="38"/>
      <c r="D23" s="38"/>
      <c r="E23" s="11"/>
      <c r="F23" s="11"/>
      <c r="G23" s="11"/>
      <c r="H23" s="11"/>
      <c r="I23" s="11"/>
      <c r="J23" s="11"/>
    </row>
    <row r="24" spans="1:4" ht="31.5" customHeight="1">
      <c r="A24" s="25"/>
      <c r="B24" s="25"/>
      <c r="C24" s="25"/>
      <c r="D24" s="25"/>
    </row>
    <row r="25" spans="1:4" ht="22.5" customHeight="1">
      <c r="A25" s="307" t="s">
        <v>72</v>
      </c>
      <c r="B25" s="307"/>
      <c r="C25" s="309">
        <v>22</v>
      </c>
      <c r="D25" s="309"/>
    </row>
  </sheetData>
  <sheetProtection/>
  <mergeCells count="11">
    <mergeCell ref="A1:D1"/>
    <mergeCell ref="B3:B4"/>
    <mergeCell ref="A3:A4"/>
    <mergeCell ref="A8:A13"/>
    <mergeCell ref="A14:A19"/>
    <mergeCell ref="C3:D3"/>
    <mergeCell ref="A22:C22"/>
    <mergeCell ref="A21:C21"/>
    <mergeCell ref="A25:B25"/>
    <mergeCell ref="C25:D25"/>
    <mergeCell ref="A5:A7"/>
  </mergeCells>
  <printOptions horizontalCentered="1"/>
  <pageMargins left="0.7086614173228347" right="0.7086614173228347" top="0.5118110236220472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6"/>
  <sheetViews>
    <sheetView rightToLeft="1" view="pageBreakPreview" zoomScaleSheetLayoutView="100" zoomScalePageLayoutView="0" workbookViewId="0" topLeftCell="A1">
      <selection activeCell="H23" sqref="H23"/>
    </sheetView>
  </sheetViews>
  <sheetFormatPr defaultColWidth="9.140625" defaultRowHeight="12.75"/>
  <cols>
    <col min="1" max="1" width="12.28125" style="0" customWidth="1"/>
    <col min="2" max="2" width="13.140625" style="0" customWidth="1"/>
    <col min="3" max="3" width="7.57421875" style="0" customWidth="1"/>
    <col min="4" max="5" width="7.421875" style="0" customWidth="1"/>
    <col min="6" max="8" width="6.8515625" style="0" customWidth="1"/>
    <col min="9" max="10" width="7.421875" style="0" customWidth="1"/>
    <col min="11" max="11" width="7.57421875" style="0" customWidth="1"/>
    <col min="12" max="12" width="7.00390625" style="0" customWidth="1"/>
    <col min="13" max="13" width="8.140625" style="0" customWidth="1"/>
    <col min="14" max="14" width="7.7109375" style="0" customWidth="1"/>
    <col min="15" max="15" width="12.8515625" style="0" customWidth="1"/>
  </cols>
  <sheetData>
    <row r="1" spans="1:15" ht="21.75" customHeight="1">
      <c r="A1" s="327" t="s">
        <v>138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</row>
    <row r="2" spans="1:28" ht="16.5" customHeight="1" thickBot="1">
      <c r="A2" s="332" t="s">
        <v>102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226" t="s">
        <v>136</v>
      </c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</row>
    <row r="3" spans="1:15" ht="25.5" customHeight="1" thickTop="1">
      <c r="A3" s="303" t="s">
        <v>61</v>
      </c>
      <c r="B3" s="303" t="s">
        <v>27</v>
      </c>
      <c r="C3" s="306" t="s">
        <v>71</v>
      </c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14" t="s">
        <v>137</v>
      </c>
    </row>
    <row r="4" spans="1:15" ht="24.75" customHeight="1">
      <c r="A4" s="304"/>
      <c r="B4" s="304"/>
      <c r="C4" s="113" t="s">
        <v>86</v>
      </c>
      <c r="D4" s="113" t="s">
        <v>9</v>
      </c>
      <c r="E4" s="113" t="s">
        <v>10</v>
      </c>
      <c r="F4" s="113" t="s">
        <v>11</v>
      </c>
      <c r="G4" s="113" t="s">
        <v>12</v>
      </c>
      <c r="H4" s="113" t="s">
        <v>13</v>
      </c>
      <c r="I4" s="113" t="s">
        <v>14</v>
      </c>
      <c r="J4" s="113" t="s">
        <v>15</v>
      </c>
      <c r="K4" s="113" t="s">
        <v>84</v>
      </c>
      <c r="L4" s="113" t="s">
        <v>47</v>
      </c>
      <c r="M4" s="113" t="s">
        <v>68</v>
      </c>
      <c r="N4" s="113" t="s">
        <v>85</v>
      </c>
      <c r="O4" s="315"/>
    </row>
    <row r="5" spans="1:15" ht="24" customHeight="1">
      <c r="A5" s="328" t="s">
        <v>43</v>
      </c>
      <c r="B5" s="135" t="s">
        <v>83</v>
      </c>
      <c r="C5" s="52" t="s">
        <v>73</v>
      </c>
      <c r="D5" s="52" t="s">
        <v>73</v>
      </c>
      <c r="E5" s="52" t="s">
        <v>73</v>
      </c>
      <c r="F5" s="52" t="s">
        <v>73</v>
      </c>
      <c r="G5" s="52" t="s">
        <v>73</v>
      </c>
      <c r="H5" s="52" t="s">
        <v>73</v>
      </c>
      <c r="I5" s="52" t="s">
        <v>73</v>
      </c>
      <c r="J5" s="52" t="s">
        <v>73</v>
      </c>
      <c r="K5" s="52" t="s">
        <v>73</v>
      </c>
      <c r="L5" s="52" t="s">
        <v>73</v>
      </c>
      <c r="M5" s="52" t="s">
        <v>73</v>
      </c>
      <c r="N5" s="66" t="s">
        <v>73</v>
      </c>
      <c r="O5" s="66" t="s">
        <v>73</v>
      </c>
    </row>
    <row r="6" spans="1:15" ht="24" customHeight="1">
      <c r="A6" s="325"/>
      <c r="B6" s="132" t="s">
        <v>29</v>
      </c>
      <c r="C6" s="62">
        <v>23</v>
      </c>
      <c r="D6" s="62">
        <v>5</v>
      </c>
      <c r="E6" s="62">
        <v>23</v>
      </c>
      <c r="F6" s="62">
        <v>19</v>
      </c>
      <c r="G6" s="68">
        <v>23</v>
      </c>
      <c r="H6" s="68">
        <v>7</v>
      </c>
      <c r="I6" s="68">
        <v>13</v>
      </c>
      <c r="J6" s="68">
        <v>11</v>
      </c>
      <c r="K6" s="68">
        <v>9</v>
      </c>
      <c r="L6" s="68">
        <v>14</v>
      </c>
      <c r="M6" s="68">
        <v>11</v>
      </c>
      <c r="N6" s="90">
        <v>11</v>
      </c>
      <c r="O6" s="216">
        <f>(C6+D6+E6+F6+G6+H6+I6+J6+K6+L6+M6+N6)/12</f>
        <v>14.083333333333334</v>
      </c>
    </row>
    <row r="7" spans="1:15" ht="24" customHeight="1">
      <c r="A7" s="326"/>
      <c r="B7" s="136" t="s">
        <v>30</v>
      </c>
      <c r="C7" s="67" t="s">
        <v>73</v>
      </c>
      <c r="D7" s="67" t="s">
        <v>73</v>
      </c>
      <c r="E7" s="67" t="s">
        <v>73</v>
      </c>
      <c r="F7" s="67" t="s">
        <v>73</v>
      </c>
      <c r="G7" s="67" t="s">
        <v>73</v>
      </c>
      <c r="H7" s="67" t="s">
        <v>73</v>
      </c>
      <c r="I7" s="67" t="s">
        <v>73</v>
      </c>
      <c r="J7" s="67" t="s">
        <v>73</v>
      </c>
      <c r="K7" s="67" t="s">
        <v>73</v>
      </c>
      <c r="L7" s="67" t="s">
        <v>73</v>
      </c>
      <c r="M7" s="67" t="s">
        <v>73</v>
      </c>
      <c r="N7" s="67" t="s">
        <v>73</v>
      </c>
      <c r="O7" s="67" t="s">
        <v>73</v>
      </c>
    </row>
    <row r="8" spans="1:15" ht="24" customHeight="1">
      <c r="A8" s="333" t="s">
        <v>44</v>
      </c>
      <c r="B8" s="135" t="s">
        <v>31</v>
      </c>
      <c r="C8" s="91">
        <v>10</v>
      </c>
      <c r="D8" s="91">
        <v>11</v>
      </c>
      <c r="E8" s="91">
        <v>10</v>
      </c>
      <c r="F8" s="91">
        <v>10</v>
      </c>
      <c r="G8" s="91">
        <v>20</v>
      </c>
      <c r="H8" s="91">
        <v>15</v>
      </c>
      <c r="I8" s="91">
        <v>15</v>
      </c>
      <c r="J8" s="91">
        <v>15</v>
      </c>
      <c r="K8" s="91">
        <v>13</v>
      </c>
      <c r="L8" s="91">
        <v>14</v>
      </c>
      <c r="M8" s="66" t="s">
        <v>73</v>
      </c>
      <c r="N8" s="66" t="s">
        <v>73</v>
      </c>
      <c r="O8" s="217">
        <f>(C8+D8+E8+F8+G8+H8+I8+J8+K8+L8)/10</f>
        <v>13.3</v>
      </c>
    </row>
    <row r="9" spans="1:15" ht="24" customHeight="1">
      <c r="A9" s="334"/>
      <c r="B9" s="138" t="s">
        <v>32</v>
      </c>
      <c r="C9" s="57" t="s">
        <v>73</v>
      </c>
      <c r="D9" s="57" t="s">
        <v>73</v>
      </c>
      <c r="E9" s="57" t="s">
        <v>73</v>
      </c>
      <c r="F9" s="57" t="s">
        <v>73</v>
      </c>
      <c r="G9" s="57" t="s">
        <v>73</v>
      </c>
      <c r="H9" s="57" t="s">
        <v>73</v>
      </c>
      <c r="I9" s="57" t="s">
        <v>73</v>
      </c>
      <c r="J9" s="57" t="s">
        <v>73</v>
      </c>
      <c r="K9" s="57" t="s">
        <v>73</v>
      </c>
      <c r="L9" s="57" t="s">
        <v>73</v>
      </c>
      <c r="M9" s="57" t="s">
        <v>73</v>
      </c>
      <c r="N9" s="57" t="s">
        <v>73</v>
      </c>
      <c r="O9" s="57" t="s">
        <v>73</v>
      </c>
    </row>
    <row r="10" spans="1:15" s="214" customFormat="1" ht="24" customHeight="1">
      <c r="A10" s="334"/>
      <c r="B10" s="213" t="s">
        <v>33</v>
      </c>
      <c r="C10" s="55">
        <v>8</v>
      </c>
      <c r="D10" s="59">
        <v>16</v>
      </c>
      <c r="E10" s="59">
        <v>5</v>
      </c>
      <c r="F10" s="59">
        <v>36</v>
      </c>
      <c r="G10" s="59">
        <v>10</v>
      </c>
      <c r="H10" s="59">
        <v>17</v>
      </c>
      <c r="I10" s="94">
        <v>6</v>
      </c>
      <c r="J10" s="94">
        <v>16</v>
      </c>
      <c r="K10" s="93">
        <v>8</v>
      </c>
      <c r="L10" s="94">
        <v>15</v>
      </c>
      <c r="M10" s="92" t="s">
        <v>73</v>
      </c>
      <c r="N10" s="59">
        <v>9</v>
      </c>
      <c r="O10" s="218">
        <f>(C10+D10+E10+F10+G10+H10+I10+J10+K10+L10+N10)/11</f>
        <v>13.272727272727273</v>
      </c>
    </row>
    <row r="11" spans="1:15" ht="24" customHeight="1">
      <c r="A11" s="334"/>
      <c r="B11" s="132" t="s">
        <v>34</v>
      </c>
      <c r="C11" s="54">
        <v>9</v>
      </c>
      <c r="D11" s="54">
        <v>15</v>
      </c>
      <c r="E11" s="54">
        <v>37</v>
      </c>
      <c r="F11" s="54">
        <v>24</v>
      </c>
      <c r="G11" s="54">
        <v>22</v>
      </c>
      <c r="H11" s="54">
        <v>14</v>
      </c>
      <c r="I11" s="54">
        <v>11</v>
      </c>
      <c r="J11" s="95">
        <v>15</v>
      </c>
      <c r="K11" s="95">
        <v>14</v>
      </c>
      <c r="L11" s="55">
        <v>8</v>
      </c>
      <c r="M11" s="55">
        <v>13</v>
      </c>
      <c r="N11" s="54">
        <v>15</v>
      </c>
      <c r="O11" s="216">
        <f>(C11+D11+E11+F11+G11+H11+I11+J11+K11+L11+M11+N11)/12</f>
        <v>16.416666666666668</v>
      </c>
    </row>
    <row r="12" spans="1:15" ht="24" customHeight="1">
      <c r="A12" s="334"/>
      <c r="B12" s="132" t="s">
        <v>35</v>
      </c>
      <c r="C12" s="54">
        <v>6</v>
      </c>
      <c r="D12" s="54">
        <v>7</v>
      </c>
      <c r="E12" s="54">
        <v>20</v>
      </c>
      <c r="F12" s="54">
        <v>15</v>
      </c>
      <c r="G12" s="54">
        <v>10</v>
      </c>
      <c r="H12" s="54">
        <v>4</v>
      </c>
      <c r="I12" s="54">
        <v>3</v>
      </c>
      <c r="J12" s="54">
        <v>4</v>
      </c>
      <c r="K12" s="94">
        <v>5</v>
      </c>
      <c r="L12" s="55">
        <v>3</v>
      </c>
      <c r="M12" s="55">
        <v>4</v>
      </c>
      <c r="N12" s="54">
        <v>4</v>
      </c>
      <c r="O12" s="216">
        <f>(C12+D12+E12+F12+G12+H12+I12+J12+K12+L12+M12+N12)/12</f>
        <v>7.083333333333333</v>
      </c>
    </row>
    <row r="13" spans="1:15" ht="24" customHeight="1">
      <c r="A13" s="335"/>
      <c r="B13" s="136" t="s">
        <v>36</v>
      </c>
      <c r="C13" s="56">
        <v>12</v>
      </c>
      <c r="D13" s="56">
        <v>17</v>
      </c>
      <c r="E13" s="56">
        <v>25</v>
      </c>
      <c r="F13" s="56">
        <v>53</v>
      </c>
      <c r="G13" s="56">
        <v>22</v>
      </c>
      <c r="H13" s="56">
        <v>15</v>
      </c>
      <c r="I13" s="56">
        <v>21</v>
      </c>
      <c r="J13" s="56">
        <v>21</v>
      </c>
      <c r="K13" s="56">
        <v>16</v>
      </c>
      <c r="L13" s="67" t="s">
        <v>73</v>
      </c>
      <c r="M13" s="67" t="s">
        <v>73</v>
      </c>
      <c r="N13" s="215" t="s">
        <v>73</v>
      </c>
      <c r="O13" s="221">
        <f>(C13+D13+E13+F13+G13+H13+I13+J13+K13)/9</f>
        <v>22.444444444444443</v>
      </c>
    </row>
    <row r="14" spans="1:15" ht="24" customHeight="1">
      <c r="A14" s="328" t="s">
        <v>45</v>
      </c>
      <c r="B14" s="135" t="s">
        <v>75</v>
      </c>
      <c r="C14" s="51">
        <v>6</v>
      </c>
      <c r="D14" s="51">
        <v>19</v>
      </c>
      <c r="E14" s="51">
        <v>18</v>
      </c>
      <c r="F14" s="51">
        <v>31</v>
      </c>
      <c r="G14" s="53">
        <v>118</v>
      </c>
      <c r="H14" s="53">
        <v>6</v>
      </c>
      <c r="I14" s="53">
        <v>30</v>
      </c>
      <c r="J14" s="53">
        <v>40</v>
      </c>
      <c r="K14" s="51">
        <v>16</v>
      </c>
      <c r="L14" s="53">
        <v>19</v>
      </c>
      <c r="M14" s="69">
        <v>13</v>
      </c>
      <c r="N14" s="51">
        <v>18</v>
      </c>
      <c r="O14" s="216">
        <f>(C14+D14+E14+F14+G14+H14+I14+J14+K14+L14+M14+N14)/12</f>
        <v>27.833333333333332</v>
      </c>
    </row>
    <row r="15" spans="1:15" ht="24" customHeight="1">
      <c r="A15" s="325"/>
      <c r="B15" s="132" t="s">
        <v>38</v>
      </c>
      <c r="C15" s="54">
        <v>12</v>
      </c>
      <c r="D15" s="54">
        <v>16</v>
      </c>
      <c r="E15" s="54">
        <v>31</v>
      </c>
      <c r="F15" s="54">
        <v>43</v>
      </c>
      <c r="G15" s="54">
        <v>25</v>
      </c>
      <c r="H15" s="54">
        <v>15</v>
      </c>
      <c r="I15" s="54">
        <v>12</v>
      </c>
      <c r="J15" s="55">
        <v>19</v>
      </c>
      <c r="K15" s="55">
        <v>10</v>
      </c>
      <c r="L15" s="55">
        <v>14</v>
      </c>
      <c r="M15" s="95">
        <v>21</v>
      </c>
      <c r="N15" s="54">
        <v>15</v>
      </c>
      <c r="O15" s="216">
        <f>(C15+D15+E15+F15+G15+H15+I15+J15+K15+L15+M15+N15)/12</f>
        <v>19.416666666666668</v>
      </c>
    </row>
    <row r="16" spans="1:15" ht="24" customHeight="1">
      <c r="A16" s="325"/>
      <c r="B16" s="132" t="s">
        <v>39</v>
      </c>
      <c r="C16" s="54">
        <v>13</v>
      </c>
      <c r="D16" s="54">
        <v>27</v>
      </c>
      <c r="E16" s="54">
        <v>44</v>
      </c>
      <c r="F16" s="54">
        <v>30</v>
      </c>
      <c r="G16" s="54">
        <v>43</v>
      </c>
      <c r="H16" s="54">
        <v>20</v>
      </c>
      <c r="I16" s="54">
        <v>10</v>
      </c>
      <c r="J16" s="54">
        <v>17</v>
      </c>
      <c r="K16" s="62">
        <v>15</v>
      </c>
      <c r="L16" s="68">
        <v>14</v>
      </c>
      <c r="M16" s="68">
        <v>14</v>
      </c>
      <c r="N16" s="62">
        <v>13</v>
      </c>
      <c r="O16" s="216">
        <f>(C16+D16+E16+F16+G16+H16+I16+J16+K16+L16+M16+N16)/12</f>
        <v>21.666666666666668</v>
      </c>
    </row>
    <row r="17" spans="1:15" ht="24" customHeight="1">
      <c r="A17" s="325"/>
      <c r="B17" s="132" t="s">
        <v>40</v>
      </c>
      <c r="C17" s="55">
        <v>11</v>
      </c>
      <c r="D17" s="55">
        <v>10</v>
      </c>
      <c r="E17" s="54">
        <v>11</v>
      </c>
      <c r="F17" s="54">
        <v>12</v>
      </c>
      <c r="G17" s="222" t="s">
        <v>73</v>
      </c>
      <c r="H17" s="54">
        <v>13</v>
      </c>
      <c r="I17" s="54">
        <v>13</v>
      </c>
      <c r="J17" s="54">
        <v>13</v>
      </c>
      <c r="K17" s="95">
        <v>13</v>
      </c>
      <c r="L17" s="95">
        <v>12</v>
      </c>
      <c r="M17" s="95">
        <v>12</v>
      </c>
      <c r="N17" s="95">
        <v>12</v>
      </c>
      <c r="O17" s="216">
        <f>(C17+D17+E17+F17+H17+I17+J17+K17+L17+M17+N17)/11</f>
        <v>12</v>
      </c>
    </row>
    <row r="18" spans="1:15" ht="24" customHeight="1">
      <c r="A18" s="325"/>
      <c r="B18" s="132" t="s">
        <v>41</v>
      </c>
      <c r="C18" s="54">
        <v>42</v>
      </c>
      <c r="D18" s="54">
        <v>27</v>
      </c>
      <c r="E18" s="54">
        <v>61</v>
      </c>
      <c r="F18" s="54">
        <v>40</v>
      </c>
      <c r="G18" s="54">
        <v>41</v>
      </c>
      <c r="H18" s="54">
        <v>68</v>
      </c>
      <c r="I18" s="54">
        <v>38</v>
      </c>
      <c r="J18" s="54">
        <v>28</v>
      </c>
      <c r="K18" s="54">
        <v>26</v>
      </c>
      <c r="L18" s="55">
        <v>26</v>
      </c>
      <c r="M18" s="55">
        <v>32</v>
      </c>
      <c r="N18" s="54">
        <v>28</v>
      </c>
      <c r="O18" s="216">
        <f>(C18+D18+E18+F18+G18+H18+I18+J18+K18+L18+M18+N18)/12</f>
        <v>38.083333333333336</v>
      </c>
    </row>
    <row r="19" spans="1:15" ht="24" customHeight="1" thickBot="1">
      <c r="A19" s="329"/>
      <c r="B19" s="137" t="s">
        <v>42</v>
      </c>
      <c r="C19" s="58">
        <v>15</v>
      </c>
      <c r="D19" s="58">
        <v>16</v>
      </c>
      <c r="E19" s="58">
        <v>16</v>
      </c>
      <c r="F19" s="58">
        <v>14</v>
      </c>
      <c r="G19" s="58">
        <v>15</v>
      </c>
      <c r="H19" s="58">
        <v>36</v>
      </c>
      <c r="I19" s="58">
        <v>8</v>
      </c>
      <c r="J19" s="58">
        <v>12</v>
      </c>
      <c r="K19" s="58">
        <v>11</v>
      </c>
      <c r="L19" s="65">
        <v>11</v>
      </c>
      <c r="M19" s="65">
        <v>11</v>
      </c>
      <c r="N19" s="58">
        <v>6</v>
      </c>
      <c r="O19" s="219">
        <f>(C19+D19+E19+F19+G19+H19+I19+J19+K19+L19+M19+N19)/12</f>
        <v>14.25</v>
      </c>
    </row>
    <row r="20" spans="1:14" ht="2.25" customHeight="1" thickTop="1">
      <c r="A20" s="330"/>
      <c r="B20" s="330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14" ht="18.75" customHeight="1">
      <c r="A21" s="336" t="s">
        <v>182</v>
      </c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</row>
    <row r="22" spans="1:14" ht="16.5" customHeight="1">
      <c r="A22" s="323" t="s">
        <v>142</v>
      </c>
      <c r="B22" s="323"/>
      <c r="C22" s="323"/>
      <c r="D22" s="323"/>
      <c r="E22" s="323"/>
      <c r="F22" s="323"/>
      <c r="G22" s="323"/>
      <c r="H22" s="323"/>
      <c r="I22" s="323"/>
      <c r="J22" s="143"/>
      <c r="K22" s="143"/>
      <c r="L22" s="143"/>
      <c r="M22" s="143"/>
      <c r="N22" s="143"/>
    </row>
    <row r="23" spans="1:14" ht="33.75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39"/>
      <c r="K23" s="39"/>
      <c r="L23" s="39"/>
      <c r="M23" s="39"/>
      <c r="N23" s="39"/>
    </row>
    <row r="24" spans="1:14" ht="9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39"/>
      <c r="K24" s="39"/>
      <c r="L24" s="39"/>
      <c r="M24" s="39"/>
      <c r="N24" s="39"/>
    </row>
    <row r="25" spans="1:15" ht="9" customHeight="1">
      <c r="A25" s="25"/>
      <c r="B25" s="22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20"/>
    </row>
    <row r="26" spans="1:14" ht="22.5" customHeight="1">
      <c r="A26" s="307" t="s">
        <v>72</v>
      </c>
      <c r="B26" s="307"/>
      <c r="C26" s="307"/>
      <c r="D26" s="331">
        <v>23</v>
      </c>
      <c r="E26" s="331"/>
      <c r="F26" s="331"/>
      <c r="G26" s="331"/>
      <c r="H26" s="331"/>
      <c r="I26" s="331"/>
      <c r="J26" s="331"/>
      <c r="K26" s="40"/>
      <c r="L26" s="40"/>
      <c r="M26" s="40"/>
      <c r="N26" s="40"/>
    </row>
  </sheetData>
  <sheetProtection/>
  <mergeCells count="14">
    <mergeCell ref="A26:C26"/>
    <mergeCell ref="A20:B20"/>
    <mergeCell ref="D26:J26"/>
    <mergeCell ref="A2:N2"/>
    <mergeCell ref="A8:A13"/>
    <mergeCell ref="A21:N21"/>
    <mergeCell ref="A14:A19"/>
    <mergeCell ref="B3:B4"/>
    <mergeCell ref="A1:O1"/>
    <mergeCell ref="O3:O4"/>
    <mergeCell ref="A3:A4"/>
    <mergeCell ref="C3:N3"/>
    <mergeCell ref="A5:A7"/>
    <mergeCell ref="A22:I22"/>
  </mergeCells>
  <printOptions horizontalCentered="1"/>
  <pageMargins left="0.7086614173228347" right="0.7086614173228347" top="0.5118110236220472" bottom="0.1968503937007874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rightToLeft="1" tabSelected="1" view="pageBreakPreview" zoomScaleSheetLayoutView="100" zoomScalePageLayoutView="0" workbookViewId="0" topLeftCell="A1">
      <selection activeCell="G17" sqref="G17"/>
    </sheetView>
  </sheetViews>
  <sheetFormatPr defaultColWidth="9.140625" defaultRowHeight="12.75"/>
  <cols>
    <col min="1" max="1" width="18.8515625" style="79" customWidth="1"/>
    <col min="2" max="2" width="23.421875" style="79" customWidth="1"/>
    <col min="3" max="3" width="28.57421875" style="79" customWidth="1"/>
    <col min="4" max="16384" width="9.140625" style="79" customWidth="1"/>
  </cols>
  <sheetData>
    <row r="1" spans="1:3" ht="36.75" customHeight="1">
      <c r="A1" s="337" t="s">
        <v>170</v>
      </c>
      <c r="B1" s="337"/>
      <c r="C1" s="337"/>
    </row>
    <row r="2" spans="1:3" ht="6" customHeight="1" hidden="1" thickBot="1">
      <c r="A2" s="80"/>
      <c r="B2" s="80"/>
      <c r="C2" s="80"/>
    </row>
    <row r="3" spans="1:3" ht="19.5" customHeight="1" thickBot="1">
      <c r="A3" s="256" t="s">
        <v>91</v>
      </c>
      <c r="B3" s="256"/>
      <c r="C3" s="260" t="s">
        <v>145</v>
      </c>
    </row>
    <row r="4" spans="1:3" ht="21.75" customHeight="1" thickTop="1">
      <c r="A4" s="342" t="s">
        <v>25</v>
      </c>
      <c r="B4" s="345" t="s">
        <v>171</v>
      </c>
      <c r="C4" s="345"/>
    </row>
    <row r="5" spans="1:3" ht="20.25" customHeight="1">
      <c r="A5" s="343"/>
      <c r="B5" s="344" t="s">
        <v>64</v>
      </c>
      <c r="C5" s="344"/>
    </row>
    <row r="6" spans="1:3" ht="21" customHeight="1">
      <c r="A6" s="343"/>
      <c r="B6" s="121" t="s">
        <v>1</v>
      </c>
      <c r="C6" s="121" t="s">
        <v>88</v>
      </c>
    </row>
    <row r="7" spans="1:3" ht="24" customHeight="1">
      <c r="A7" s="139" t="s">
        <v>8</v>
      </c>
      <c r="B7" s="81">
        <v>152</v>
      </c>
      <c r="C7" s="81">
        <v>453</v>
      </c>
    </row>
    <row r="8" spans="1:3" ht="24" customHeight="1">
      <c r="A8" s="140" t="s">
        <v>9</v>
      </c>
      <c r="B8" s="82">
        <v>162</v>
      </c>
      <c r="C8" s="82">
        <v>284</v>
      </c>
    </row>
    <row r="9" spans="1:3" ht="24" customHeight="1">
      <c r="A9" s="140" t="s">
        <v>26</v>
      </c>
      <c r="B9" s="82">
        <v>123</v>
      </c>
      <c r="C9" s="82">
        <v>220</v>
      </c>
    </row>
    <row r="10" spans="1:3" ht="24" customHeight="1">
      <c r="A10" s="140" t="s">
        <v>11</v>
      </c>
      <c r="B10" s="82">
        <v>151</v>
      </c>
      <c r="C10" s="82">
        <v>438</v>
      </c>
    </row>
    <row r="11" spans="1:3" ht="24" customHeight="1">
      <c r="A11" s="140" t="s">
        <v>12</v>
      </c>
      <c r="B11" s="82">
        <v>224</v>
      </c>
      <c r="C11" s="82">
        <v>384</v>
      </c>
    </row>
    <row r="12" spans="1:3" ht="24" customHeight="1">
      <c r="A12" s="140" t="s">
        <v>13</v>
      </c>
      <c r="B12" s="82">
        <v>274</v>
      </c>
      <c r="C12" s="82">
        <v>850</v>
      </c>
    </row>
    <row r="13" spans="1:3" ht="24" customHeight="1">
      <c r="A13" s="140" t="s">
        <v>14</v>
      </c>
      <c r="B13" s="81">
        <v>322</v>
      </c>
      <c r="C13" s="81">
        <v>452</v>
      </c>
    </row>
    <row r="14" spans="1:3" ht="24" customHeight="1">
      <c r="A14" s="140" t="s">
        <v>15</v>
      </c>
      <c r="B14" s="223" t="s">
        <v>73</v>
      </c>
      <c r="C14" s="223" t="s">
        <v>73</v>
      </c>
    </row>
    <row r="15" spans="1:3" ht="24" customHeight="1">
      <c r="A15" s="140" t="s">
        <v>48</v>
      </c>
      <c r="B15" s="224" t="s">
        <v>73</v>
      </c>
      <c r="C15" s="224" t="s">
        <v>73</v>
      </c>
    </row>
    <row r="16" spans="1:4" ht="24" customHeight="1">
      <c r="A16" s="140" t="s">
        <v>16</v>
      </c>
      <c r="B16" s="82">
        <v>2472</v>
      </c>
      <c r="C16" s="82">
        <v>8491</v>
      </c>
      <c r="D16" s="83"/>
    </row>
    <row r="17" spans="1:4" ht="24" customHeight="1">
      <c r="A17" s="140" t="s">
        <v>17</v>
      </c>
      <c r="B17" s="82">
        <v>322</v>
      </c>
      <c r="C17" s="82">
        <v>364</v>
      </c>
      <c r="D17" s="83"/>
    </row>
    <row r="18" spans="1:3" ht="24" customHeight="1" thickBot="1">
      <c r="A18" s="141" t="s">
        <v>18</v>
      </c>
      <c r="B18" s="96">
        <v>252</v>
      </c>
      <c r="C18" s="84">
        <v>314</v>
      </c>
    </row>
    <row r="19" spans="1:3" ht="2.25" customHeight="1" thickTop="1">
      <c r="A19" s="85"/>
      <c r="B19" s="85"/>
      <c r="C19" s="86"/>
    </row>
    <row r="20" spans="1:3" ht="19.5" customHeight="1">
      <c r="A20" s="339" t="s">
        <v>185</v>
      </c>
      <c r="B20" s="339"/>
      <c r="C20" s="339"/>
    </row>
    <row r="21" spans="1:3" ht="19.5" customHeight="1">
      <c r="A21" s="339" t="s">
        <v>108</v>
      </c>
      <c r="B21" s="339"/>
      <c r="C21" s="339"/>
    </row>
    <row r="22" spans="1:3" ht="17.25" customHeight="1">
      <c r="A22" s="340" t="s">
        <v>142</v>
      </c>
      <c r="B22" s="340"/>
      <c r="C22" s="340"/>
    </row>
    <row r="23" spans="1:3" ht="33" customHeight="1">
      <c r="A23" s="97"/>
      <c r="B23" s="97"/>
      <c r="C23" s="98"/>
    </row>
    <row r="24" spans="1:3" ht="18.75" customHeight="1">
      <c r="A24" s="87"/>
      <c r="B24" s="87"/>
      <c r="C24" s="87"/>
    </row>
    <row r="25" spans="1:3" ht="21" customHeight="1">
      <c r="A25" s="341" t="s">
        <v>72</v>
      </c>
      <c r="B25" s="341"/>
      <c r="C25" s="102">
        <v>24</v>
      </c>
    </row>
    <row r="26" spans="1:3" ht="12.75">
      <c r="A26" s="338"/>
      <c r="B26" s="338"/>
      <c r="C26" s="88"/>
    </row>
    <row r="29" spans="1:3" ht="12.75">
      <c r="A29" s="89"/>
      <c r="B29" s="89"/>
      <c r="C29" s="89"/>
    </row>
    <row r="30" spans="1:3" ht="12.75">
      <c r="A30" s="89"/>
      <c r="B30" s="89"/>
      <c r="C30" s="89"/>
    </row>
    <row r="31" spans="1:3" ht="12.75">
      <c r="A31" s="89"/>
      <c r="B31" s="89"/>
      <c r="C31" s="89"/>
    </row>
  </sheetData>
  <sheetProtection/>
  <mergeCells count="9">
    <mergeCell ref="A1:C1"/>
    <mergeCell ref="A26:B26"/>
    <mergeCell ref="A20:C20"/>
    <mergeCell ref="A22:C22"/>
    <mergeCell ref="A25:B25"/>
    <mergeCell ref="A4:A6"/>
    <mergeCell ref="B5:C5"/>
    <mergeCell ref="B4:C4"/>
    <mergeCell ref="A21:C21"/>
  </mergeCells>
  <printOptions horizontalCentered="1"/>
  <pageMargins left="0.7086614173228347" right="0.7086614173228347" top="0.5118110236220472" bottom="0.1968503937007874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4"/>
  <sheetViews>
    <sheetView rightToLeft="1" view="pageBreakPreview" zoomScaleSheetLayoutView="100" zoomScalePageLayoutView="0" workbookViewId="0" topLeftCell="A13">
      <selection activeCell="F17" sqref="F17"/>
    </sheetView>
  </sheetViews>
  <sheetFormatPr defaultColWidth="9.140625" defaultRowHeight="12.75"/>
  <cols>
    <col min="1" max="9" width="14.7109375" style="0" customWidth="1"/>
    <col min="15" max="15" width="24.00390625" style="0" customWidth="1"/>
  </cols>
  <sheetData>
    <row r="1" spans="1:9" ht="33" customHeight="1">
      <c r="A1" s="312" t="s">
        <v>156</v>
      </c>
      <c r="B1" s="312"/>
      <c r="C1" s="312"/>
      <c r="D1" s="312"/>
      <c r="E1" s="312"/>
      <c r="F1" s="312"/>
      <c r="G1" s="312"/>
      <c r="H1" s="312"/>
      <c r="I1" s="312"/>
    </row>
    <row r="2" spans="1:9" ht="21" customHeight="1" thickBot="1">
      <c r="A2" s="108" t="s">
        <v>101</v>
      </c>
      <c r="B2" s="108"/>
      <c r="C2" s="108"/>
      <c r="D2" s="108"/>
      <c r="E2" s="346"/>
      <c r="F2" s="346"/>
      <c r="G2" s="346"/>
      <c r="H2" s="346"/>
      <c r="I2" s="346"/>
    </row>
    <row r="3" spans="1:9" ht="30.75" customHeight="1" thickTop="1">
      <c r="A3" s="303" t="s">
        <v>25</v>
      </c>
      <c r="B3" s="228" t="s">
        <v>119</v>
      </c>
      <c r="C3" s="228" t="s">
        <v>109</v>
      </c>
      <c r="D3" s="228" t="s">
        <v>120</v>
      </c>
      <c r="E3" s="228" t="s">
        <v>121</v>
      </c>
      <c r="F3" s="228" t="s">
        <v>111</v>
      </c>
      <c r="G3" s="228" t="s">
        <v>115</v>
      </c>
      <c r="H3" s="228" t="s">
        <v>116</v>
      </c>
      <c r="I3" s="228" t="s">
        <v>118</v>
      </c>
    </row>
    <row r="4" spans="1:9" ht="20.25" customHeight="1">
      <c r="A4" s="304"/>
      <c r="B4" s="227" t="s">
        <v>117</v>
      </c>
      <c r="C4" s="227" t="s">
        <v>117</v>
      </c>
      <c r="D4" s="227" t="s">
        <v>117</v>
      </c>
      <c r="E4" s="227" t="s">
        <v>117</v>
      </c>
      <c r="F4" s="227" t="s">
        <v>117</v>
      </c>
      <c r="G4" s="227" t="s">
        <v>117</v>
      </c>
      <c r="H4" s="292" t="s">
        <v>176</v>
      </c>
      <c r="I4" s="227" t="s">
        <v>139</v>
      </c>
    </row>
    <row r="5" spans="1:9" ht="24" customHeight="1">
      <c r="A5" s="131" t="s">
        <v>8</v>
      </c>
      <c r="B5" s="59">
        <v>0.044</v>
      </c>
      <c r="C5" s="60">
        <v>0.084</v>
      </c>
      <c r="D5" s="60">
        <v>0.04</v>
      </c>
      <c r="E5" s="59">
        <v>0.123</v>
      </c>
      <c r="F5" s="60">
        <v>0.895</v>
      </c>
      <c r="G5" s="60">
        <v>1.828</v>
      </c>
      <c r="H5" s="60">
        <v>0.156</v>
      </c>
      <c r="I5" s="267">
        <v>282</v>
      </c>
    </row>
    <row r="6" spans="1:16" ht="24" customHeight="1">
      <c r="A6" s="131" t="s">
        <v>9</v>
      </c>
      <c r="B6" s="59">
        <v>0.031</v>
      </c>
      <c r="C6" s="60">
        <v>0.048</v>
      </c>
      <c r="D6" s="60">
        <v>0.033</v>
      </c>
      <c r="E6" s="60">
        <v>0.081</v>
      </c>
      <c r="F6" s="60">
        <v>0.585</v>
      </c>
      <c r="G6" s="60">
        <v>1.65</v>
      </c>
      <c r="H6" s="60">
        <v>0.122</v>
      </c>
      <c r="I6" s="267">
        <v>222</v>
      </c>
      <c r="N6" t="s">
        <v>33</v>
      </c>
      <c r="O6" s="276" t="s">
        <v>148</v>
      </c>
      <c r="P6">
        <v>0.039</v>
      </c>
    </row>
    <row r="7" spans="1:16" ht="24" customHeight="1">
      <c r="A7" s="131" t="s">
        <v>60</v>
      </c>
      <c r="B7" s="59">
        <v>0.032</v>
      </c>
      <c r="C7" s="60">
        <v>0.019</v>
      </c>
      <c r="D7" s="60">
        <v>0.029</v>
      </c>
      <c r="E7" s="60">
        <v>0.047</v>
      </c>
      <c r="F7" s="60">
        <v>0.507</v>
      </c>
      <c r="G7" s="60">
        <v>1.503</v>
      </c>
      <c r="H7" s="60">
        <v>0.156</v>
      </c>
      <c r="I7" s="267">
        <v>172</v>
      </c>
      <c r="O7" s="276" t="s">
        <v>177</v>
      </c>
      <c r="P7">
        <v>0.021</v>
      </c>
    </row>
    <row r="8" spans="1:16" ht="24" customHeight="1">
      <c r="A8" s="131" t="s">
        <v>11</v>
      </c>
      <c r="B8" s="59">
        <v>0.011</v>
      </c>
      <c r="C8" s="60">
        <v>0.013</v>
      </c>
      <c r="D8" s="60">
        <v>0.022</v>
      </c>
      <c r="E8" s="59">
        <v>0.035</v>
      </c>
      <c r="F8" s="60">
        <v>0.602</v>
      </c>
      <c r="G8" s="60">
        <v>1.632</v>
      </c>
      <c r="H8" s="60">
        <v>0.101</v>
      </c>
      <c r="I8" s="267">
        <v>254</v>
      </c>
      <c r="O8" s="276" t="s">
        <v>149</v>
      </c>
      <c r="P8">
        <v>0.032</v>
      </c>
    </row>
    <row r="9" spans="1:16" ht="24" customHeight="1">
      <c r="A9" s="131" t="s">
        <v>59</v>
      </c>
      <c r="B9" s="59">
        <v>0.028</v>
      </c>
      <c r="C9" s="60">
        <v>0.03</v>
      </c>
      <c r="D9" s="60">
        <v>0.04</v>
      </c>
      <c r="E9" s="60">
        <v>0.07</v>
      </c>
      <c r="F9" s="60">
        <v>0.595</v>
      </c>
      <c r="G9" s="60">
        <v>1.706</v>
      </c>
      <c r="H9" s="60">
        <v>0.124</v>
      </c>
      <c r="I9" s="267">
        <v>314</v>
      </c>
      <c r="O9" s="276" t="s">
        <v>150</v>
      </c>
      <c r="P9">
        <v>0.061</v>
      </c>
    </row>
    <row r="10" spans="1:16" ht="24" customHeight="1">
      <c r="A10" s="132" t="s">
        <v>13</v>
      </c>
      <c r="B10" s="61">
        <v>0.035</v>
      </c>
      <c r="C10" s="61">
        <v>0.041</v>
      </c>
      <c r="D10" s="61">
        <v>0.038</v>
      </c>
      <c r="E10" s="54">
        <v>0.079</v>
      </c>
      <c r="F10" s="60">
        <v>0.6</v>
      </c>
      <c r="G10" s="60">
        <v>1.794</v>
      </c>
      <c r="H10" s="60">
        <v>0.159</v>
      </c>
      <c r="I10" s="267">
        <v>478</v>
      </c>
      <c r="O10" s="276" t="s">
        <v>151</v>
      </c>
      <c r="P10">
        <v>0.019</v>
      </c>
    </row>
    <row r="11" spans="1:16" ht="24" customHeight="1">
      <c r="A11" s="132" t="s">
        <v>14</v>
      </c>
      <c r="B11" s="54">
        <v>0.054</v>
      </c>
      <c r="C11" s="61">
        <v>0.048</v>
      </c>
      <c r="D11" s="61">
        <v>0.049</v>
      </c>
      <c r="E11" s="61">
        <v>0.097</v>
      </c>
      <c r="F11" s="60">
        <v>0.722</v>
      </c>
      <c r="G11" s="60">
        <v>1.667</v>
      </c>
      <c r="H11" s="60">
        <v>0.187</v>
      </c>
      <c r="I11" s="267">
        <v>387</v>
      </c>
      <c r="O11" s="276" t="s">
        <v>152</v>
      </c>
      <c r="P11">
        <v>1.397</v>
      </c>
    </row>
    <row r="12" spans="1:16" ht="24" customHeight="1">
      <c r="A12" s="132" t="s">
        <v>15</v>
      </c>
      <c r="B12" s="61" t="s">
        <v>73</v>
      </c>
      <c r="C12" s="61">
        <v>0.053</v>
      </c>
      <c r="D12" s="61">
        <v>0.054</v>
      </c>
      <c r="E12" s="54">
        <v>0.106</v>
      </c>
      <c r="F12" s="60">
        <v>0.762</v>
      </c>
      <c r="G12" s="60">
        <v>1.728</v>
      </c>
      <c r="H12" s="60">
        <v>0.162</v>
      </c>
      <c r="I12" s="267" t="s">
        <v>73</v>
      </c>
      <c r="O12" s="276" t="s">
        <v>153</v>
      </c>
      <c r="P12">
        <v>0.054</v>
      </c>
    </row>
    <row r="13" spans="1:16" ht="24" customHeight="1">
      <c r="A13" s="132" t="s">
        <v>48</v>
      </c>
      <c r="B13" s="61">
        <v>0.07</v>
      </c>
      <c r="C13" s="61">
        <v>0.057</v>
      </c>
      <c r="D13" s="61">
        <v>0.076</v>
      </c>
      <c r="E13" s="54">
        <v>0.127</v>
      </c>
      <c r="F13" s="60">
        <v>1.284</v>
      </c>
      <c r="G13" s="60">
        <v>1.843</v>
      </c>
      <c r="H13" s="60">
        <v>0.23</v>
      </c>
      <c r="I13" s="267" t="s">
        <v>73</v>
      </c>
      <c r="N13" t="s">
        <v>34</v>
      </c>
      <c r="O13" s="276" t="s">
        <v>154</v>
      </c>
      <c r="P13">
        <v>0.02</v>
      </c>
    </row>
    <row r="14" spans="1:16" ht="24" customHeight="1">
      <c r="A14" s="132" t="s">
        <v>49</v>
      </c>
      <c r="B14" s="54">
        <v>0.053</v>
      </c>
      <c r="C14" s="61">
        <v>0.033</v>
      </c>
      <c r="D14" s="61">
        <v>0.038</v>
      </c>
      <c r="E14" s="61">
        <v>0.071</v>
      </c>
      <c r="F14" s="60">
        <v>1.04</v>
      </c>
      <c r="G14" s="60">
        <v>1.897</v>
      </c>
      <c r="H14" s="60">
        <v>0.212</v>
      </c>
      <c r="I14" s="267">
        <v>5482</v>
      </c>
      <c r="O14" s="276" t="s">
        <v>155</v>
      </c>
      <c r="P14" s="291">
        <v>0.013</v>
      </c>
    </row>
    <row r="15" spans="1:16" ht="24" customHeight="1">
      <c r="A15" s="132" t="s">
        <v>17</v>
      </c>
      <c r="B15" s="54">
        <v>0.029</v>
      </c>
      <c r="C15" s="61">
        <v>0.015</v>
      </c>
      <c r="D15" s="61">
        <v>0.025</v>
      </c>
      <c r="E15" s="61">
        <v>0.04</v>
      </c>
      <c r="F15" s="60">
        <v>0.806</v>
      </c>
      <c r="G15" s="60">
        <v>1.764</v>
      </c>
      <c r="H15" s="60">
        <v>0.249</v>
      </c>
      <c r="I15" s="267">
        <v>343</v>
      </c>
      <c r="O15" t="s">
        <v>167</v>
      </c>
      <c r="P15">
        <v>0.02</v>
      </c>
    </row>
    <row r="16" spans="1:9" ht="24" customHeight="1">
      <c r="A16" s="133" t="s">
        <v>18</v>
      </c>
      <c r="B16" s="63">
        <v>0.043</v>
      </c>
      <c r="C16" s="63">
        <v>0.04</v>
      </c>
      <c r="D16" s="64">
        <v>0.039</v>
      </c>
      <c r="E16" s="63">
        <v>0.079</v>
      </c>
      <c r="F16" s="64">
        <v>1.222</v>
      </c>
      <c r="G16" s="64">
        <v>1.867</v>
      </c>
      <c r="H16" s="64">
        <v>0.173</v>
      </c>
      <c r="I16" s="268">
        <v>283</v>
      </c>
    </row>
    <row r="17" spans="1:9" ht="24" customHeight="1" thickBot="1">
      <c r="A17" s="134" t="s">
        <v>46</v>
      </c>
      <c r="B17" s="123">
        <f>(B5+B6+B7+B8+B9+B10+B11+B13+B14+B15+B16)/11</f>
        <v>0.03909090909090909</v>
      </c>
      <c r="C17" s="123">
        <f aca="true" t="shared" si="0" ref="C17:H17">(C5+C6+C7+C8+C9+C10+C11+C12+C13+C14+C15+C16)/12</f>
        <v>0.04008333333333334</v>
      </c>
      <c r="D17" s="123">
        <f t="shared" si="0"/>
        <v>0.04025</v>
      </c>
      <c r="E17" s="123">
        <f t="shared" si="0"/>
        <v>0.07958333333333333</v>
      </c>
      <c r="F17" s="123">
        <f t="shared" si="0"/>
        <v>0.8016666666666666</v>
      </c>
      <c r="G17" s="123">
        <f t="shared" si="0"/>
        <v>1.7399166666666666</v>
      </c>
      <c r="H17" s="123">
        <f t="shared" si="0"/>
        <v>0.16925</v>
      </c>
      <c r="I17" s="269">
        <f>(I5+I6+I7+I8+I9+I10+I11+I14+I15+I16)/10</f>
        <v>821.7</v>
      </c>
    </row>
    <row r="18" spans="1:9" ht="5.25" customHeight="1" thickTop="1">
      <c r="A18" s="41"/>
      <c r="B18" s="42"/>
      <c r="C18" s="42"/>
      <c r="D18" s="42"/>
      <c r="E18" s="42"/>
      <c r="F18" s="42"/>
      <c r="G18" s="42"/>
      <c r="H18" s="42"/>
      <c r="I18" s="42"/>
    </row>
    <row r="19" spans="1:9" ht="20.25" customHeight="1">
      <c r="A19" s="339" t="s">
        <v>108</v>
      </c>
      <c r="B19" s="339"/>
      <c r="C19" s="339"/>
      <c r="D19" s="339"/>
      <c r="E19" s="339"/>
      <c r="F19" s="339"/>
      <c r="G19" s="339"/>
      <c r="H19" s="339"/>
      <c r="I19" s="339"/>
    </row>
    <row r="20" spans="1:9" ht="20.25" customHeight="1">
      <c r="A20" s="347" t="s">
        <v>143</v>
      </c>
      <c r="B20" s="347"/>
      <c r="C20" s="347"/>
      <c r="D20" s="347"/>
      <c r="E20" s="347"/>
      <c r="F20" s="347"/>
      <c r="G20" s="347"/>
      <c r="H20" s="347"/>
      <c r="I20" s="273"/>
    </row>
    <row r="21" spans="1:9" ht="20.25" customHeight="1">
      <c r="A21" s="323" t="s">
        <v>142</v>
      </c>
      <c r="B21" s="323"/>
      <c r="C21" s="323"/>
      <c r="D21" s="145"/>
      <c r="E21" s="145"/>
      <c r="F21" s="145"/>
      <c r="G21" s="145"/>
      <c r="H21" s="145"/>
      <c r="I21" s="145"/>
    </row>
    <row r="22" spans="1:9" ht="9" customHeight="1">
      <c r="A22" s="209"/>
      <c r="B22" s="209"/>
      <c r="C22" s="209"/>
      <c r="D22" s="209"/>
      <c r="E22" s="209"/>
      <c r="F22" s="209"/>
      <c r="G22" s="209"/>
      <c r="H22" s="209"/>
      <c r="I22" s="209"/>
    </row>
    <row r="23" spans="1:9" ht="2.25" customHeight="1" hidden="1">
      <c r="A23" s="209"/>
      <c r="B23" s="209"/>
      <c r="C23" s="209"/>
      <c r="D23" s="209"/>
      <c r="E23" s="209"/>
      <c r="F23" s="209"/>
      <c r="G23" s="209"/>
      <c r="H23" s="209"/>
      <c r="I23" s="43"/>
    </row>
    <row r="24" spans="1:9" ht="35.25" customHeight="1">
      <c r="A24" s="44"/>
      <c r="B24" s="44"/>
      <c r="C24" s="44"/>
      <c r="D24" s="44"/>
      <c r="E24" s="44"/>
      <c r="F24" s="44"/>
      <c r="G24" s="44"/>
      <c r="H24" s="44"/>
      <c r="I24" s="44"/>
    </row>
    <row r="25" spans="1:9" ht="23.25" customHeight="1">
      <c r="A25" s="309" t="s">
        <v>72</v>
      </c>
      <c r="B25" s="309"/>
      <c r="C25" s="309"/>
      <c r="D25" s="29"/>
      <c r="E25" s="29">
        <v>25</v>
      </c>
      <c r="F25" s="29"/>
      <c r="G25" s="29"/>
      <c r="H25" s="29"/>
      <c r="I25" s="29"/>
    </row>
    <row r="33" ht="14.25">
      <c r="C33" s="12"/>
    </row>
    <row r="34" ht="12.75">
      <c r="B34" s="14"/>
    </row>
  </sheetData>
  <sheetProtection/>
  <mergeCells count="8">
    <mergeCell ref="A21:C21"/>
    <mergeCell ref="A1:I1"/>
    <mergeCell ref="E2:I2"/>
    <mergeCell ref="A19:C19"/>
    <mergeCell ref="D19:I19"/>
    <mergeCell ref="A25:C25"/>
    <mergeCell ref="A3:A4"/>
    <mergeCell ref="A20:H20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rightToLeft="1" view="pageBreakPreview" zoomScaleSheetLayoutView="100" zoomScalePageLayoutView="0" workbookViewId="0" topLeftCell="A13">
      <selection activeCell="G17" sqref="G17"/>
    </sheetView>
  </sheetViews>
  <sheetFormatPr defaultColWidth="9.140625" defaultRowHeight="12.75"/>
  <cols>
    <col min="1" max="8" width="15.7109375" style="0" customWidth="1"/>
  </cols>
  <sheetData>
    <row r="1" spans="1:8" ht="33" customHeight="1">
      <c r="A1" s="312" t="s">
        <v>157</v>
      </c>
      <c r="B1" s="312"/>
      <c r="C1" s="312"/>
      <c r="D1" s="312"/>
      <c r="E1" s="312"/>
      <c r="F1" s="312"/>
      <c r="G1" s="312"/>
      <c r="H1" s="312"/>
    </row>
    <row r="2" spans="1:8" ht="21.75" customHeight="1" thickBot="1">
      <c r="A2" s="108" t="s">
        <v>112</v>
      </c>
      <c r="B2" s="108"/>
      <c r="C2" s="108"/>
      <c r="D2" s="108"/>
      <c r="E2" s="346"/>
      <c r="F2" s="346"/>
      <c r="G2" s="346"/>
      <c r="H2" s="346"/>
    </row>
    <row r="3" spans="1:8" ht="30.75" customHeight="1" thickTop="1">
      <c r="A3" s="303" t="s">
        <v>25</v>
      </c>
      <c r="B3" s="228" t="s">
        <v>119</v>
      </c>
      <c r="C3" s="228" t="s">
        <v>109</v>
      </c>
      <c r="D3" s="228" t="s">
        <v>120</v>
      </c>
      <c r="E3" s="228" t="s">
        <v>121</v>
      </c>
      <c r="F3" s="228" t="s">
        <v>111</v>
      </c>
      <c r="G3" s="228" t="s">
        <v>115</v>
      </c>
      <c r="H3" s="228" t="s">
        <v>116</v>
      </c>
    </row>
    <row r="4" spans="1:8" ht="20.25" customHeight="1">
      <c r="A4" s="304"/>
      <c r="B4" s="227" t="s">
        <v>117</v>
      </c>
      <c r="C4" s="227" t="s">
        <v>117</v>
      </c>
      <c r="D4" s="227" t="s">
        <v>117</v>
      </c>
      <c r="E4" s="227" t="s">
        <v>117</v>
      </c>
      <c r="F4" s="227" t="s">
        <v>117</v>
      </c>
      <c r="G4" s="227" t="s">
        <v>117</v>
      </c>
      <c r="H4" s="292" t="s">
        <v>176</v>
      </c>
    </row>
    <row r="5" spans="1:8" ht="24" customHeight="1">
      <c r="A5" s="131" t="s">
        <v>8</v>
      </c>
      <c r="B5" s="59">
        <v>0.045</v>
      </c>
      <c r="C5" s="60">
        <v>0.077</v>
      </c>
      <c r="D5" s="60">
        <v>0.04</v>
      </c>
      <c r="E5" s="59">
        <v>0.109</v>
      </c>
      <c r="F5" s="60">
        <v>0.317</v>
      </c>
      <c r="G5" s="60">
        <v>2.119</v>
      </c>
      <c r="H5" s="60">
        <v>0.169</v>
      </c>
    </row>
    <row r="6" spans="1:8" ht="24" customHeight="1">
      <c r="A6" s="131" t="s">
        <v>9</v>
      </c>
      <c r="B6" s="59">
        <v>0.025</v>
      </c>
      <c r="C6" s="60">
        <v>0.081</v>
      </c>
      <c r="D6" s="60">
        <v>0.037</v>
      </c>
      <c r="E6" s="60">
        <v>0.115</v>
      </c>
      <c r="F6" s="60">
        <v>0.769</v>
      </c>
      <c r="G6" s="60">
        <v>2.074</v>
      </c>
      <c r="H6" s="60">
        <v>0.179</v>
      </c>
    </row>
    <row r="7" spans="1:8" ht="24" customHeight="1">
      <c r="A7" s="131" t="s">
        <v>60</v>
      </c>
      <c r="B7" s="60">
        <v>0.03</v>
      </c>
      <c r="C7" s="60">
        <v>0.022</v>
      </c>
      <c r="D7" s="60">
        <v>0.024</v>
      </c>
      <c r="E7" s="60">
        <v>0.045</v>
      </c>
      <c r="F7" s="60">
        <v>0.392</v>
      </c>
      <c r="G7" s="60">
        <v>2.028</v>
      </c>
      <c r="H7" s="60">
        <v>0.164</v>
      </c>
    </row>
    <row r="8" spans="1:8" ht="24" customHeight="1">
      <c r="A8" s="131" t="s">
        <v>11</v>
      </c>
      <c r="B8" s="59">
        <v>0.009</v>
      </c>
      <c r="C8" s="60">
        <v>0.017</v>
      </c>
      <c r="D8" s="60">
        <v>0.022</v>
      </c>
      <c r="E8" s="59">
        <v>0.039</v>
      </c>
      <c r="F8" s="60">
        <v>0.373</v>
      </c>
      <c r="G8" s="60">
        <v>1.998</v>
      </c>
      <c r="H8" s="60">
        <v>0.151</v>
      </c>
    </row>
    <row r="9" spans="1:8" ht="24" customHeight="1">
      <c r="A9" s="131" t="s">
        <v>59</v>
      </c>
      <c r="B9" s="59">
        <v>0.009</v>
      </c>
      <c r="C9" s="60">
        <v>0.028</v>
      </c>
      <c r="D9" s="60">
        <v>0.031</v>
      </c>
      <c r="E9" s="59">
        <v>0.058</v>
      </c>
      <c r="F9" s="60">
        <v>0.417</v>
      </c>
      <c r="G9" s="60">
        <v>2.484</v>
      </c>
      <c r="H9" s="60">
        <v>0.189</v>
      </c>
    </row>
    <row r="10" spans="1:8" ht="24" customHeight="1">
      <c r="A10" s="132" t="s">
        <v>13</v>
      </c>
      <c r="B10" s="61">
        <v>0.012</v>
      </c>
      <c r="C10" s="61">
        <v>0.033</v>
      </c>
      <c r="D10" s="61">
        <v>0.037</v>
      </c>
      <c r="E10" s="61">
        <v>0.07</v>
      </c>
      <c r="F10" s="60">
        <v>0.411</v>
      </c>
      <c r="G10" s="60">
        <v>1.976</v>
      </c>
      <c r="H10" s="60">
        <v>0.175</v>
      </c>
    </row>
    <row r="11" spans="1:8" ht="24" customHeight="1">
      <c r="A11" s="132" t="s">
        <v>14</v>
      </c>
      <c r="B11" s="54">
        <v>0.009</v>
      </c>
      <c r="C11" s="61">
        <v>0.038</v>
      </c>
      <c r="D11" s="61">
        <v>0.047</v>
      </c>
      <c r="E11" s="61">
        <v>0.084</v>
      </c>
      <c r="F11" s="60">
        <v>0.502</v>
      </c>
      <c r="G11" s="60">
        <v>2.026</v>
      </c>
      <c r="H11" s="60">
        <v>0.244</v>
      </c>
    </row>
    <row r="12" spans="1:8" ht="24" customHeight="1">
      <c r="A12" s="132" t="s">
        <v>15</v>
      </c>
      <c r="B12" s="61">
        <v>0.01</v>
      </c>
      <c r="C12" s="61">
        <v>0.068</v>
      </c>
      <c r="D12" s="61">
        <v>0.046</v>
      </c>
      <c r="E12" s="54">
        <v>0.088</v>
      </c>
      <c r="F12" s="60">
        <v>0.623</v>
      </c>
      <c r="G12" s="60" t="s">
        <v>73</v>
      </c>
      <c r="H12" s="60">
        <v>0.209</v>
      </c>
    </row>
    <row r="13" spans="1:8" ht="24" customHeight="1">
      <c r="A13" s="132" t="s">
        <v>48</v>
      </c>
      <c r="B13" s="61">
        <v>0.012</v>
      </c>
      <c r="C13" s="61">
        <v>0.063</v>
      </c>
      <c r="D13" s="61">
        <v>0.058</v>
      </c>
      <c r="E13" s="54">
        <v>0.118</v>
      </c>
      <c r="F13" s="60">
        <v>0.699</v>
      </c>
      <c r="G13" s="60" t="s">
        <v>73</v>
      </c>
      <c r="H13" s="60">
        <v>0.243</v>
      </c>
    </row>
    <row r="14" spans="1:8" ht="24" customHeight="1">
      <c r="A14" s="132" t="s">
        <v>49</v>
      </c>
      <c r="B14" s="54">
        <v>0.014</v>
      </c>
      <c r="C14" s="61">
        <v>0.03</v>
      </c>
      <c r="D14" s="61">
        <v>0.029</v>
      </c>
      <c r="E14" s="61">
        <v>0.059</v>
      </c>
      <c r="F14" s="60" t="s">
        <v>73</v>
      </c>
      <c r="G14" s="60" t="s">
        <v>73</v>
      </c>
      <c r="H14" s="60">
        <v>0.217</v>
      </c>
    </row>
    <row r="15" spans="1:8" ht="24" customHeight="1">
      <c r="A15" s="132" t="s">
        <v>17</v>
      </c>
      <c r="B15" s="54">
        <v>0.036</v>
      </c>
      <c r="C15" s="61">
        <v>0.033</v>
      </c>
      <c r="D15" s="61">
        <v>0.019</v>
      </c>
      <c r="E15" s="61">
        <v>0.052</v>
      </c>
      <c r="F15" s="60" t="s">
        <v>73</v>
      </c>
      <c r="G15" s="60" t="s">
        <v>73</v>
      </c>
      <c r="H15" s="60">
        <v>0.282</v>
      </c>
    </row>
    <row r="16" spans="1:8" ht="24" customHeight="1">
      <c r="A16" s="133" t="s">
        <v>18</v>
      </c>
      <c r="B16" s="63">
        <v>0.043</v>
      </c>
      <c r="C16" s="63">
        <v>0.041</v>
      </c>
      <c r="D16" s="64">
        <v>0.029</v>
      </c>
      <c r="E16" s="63">
        <v>0.07</v>
      </c>
      <c r="F16" s="225" t="s">
        <v>73</v>
      </c>
      <c r="G16" s="225" t="s">
        <v>73</v>
      </c>
      <c r="H16" s="64">
        <v>0.185</v>
      </c>
    </row>
    <row r="17" spans="1:8" ht="24" customHeight="1" thickBot="1">
      <c r="A17" s="134" t="s">
        <v>46</v>
      </c>
      <c r="B17" s="123">
        <f>(B5+B6+B7+B8+B9+B10+B11+B12+B13+B14+B15+B16)/12</f>
        <v>0.02116666666666667</v>
      </c>
      <c r="C17" s="123">
        <f>(C5+C6+C7+C8+C9+C10+C11+C12+C13+C14+C15+C16)/12</f>
        <v>0.044250000000000005</v>
      </c>
      <c r="D17" s="123">
        <f>(D5+D6+D7+D8+D9+D10+D11+D12+D13+D14+D15+D16)/12</f>
        <v>0.03491666666666667</v>
      </c>
      <c r="E17" s="123">
        <f>(E5+E6+E7+E8+E9+E10+E11+E12+E13+E14+E15+E16)/12</f>
        <v>0.07558333333333334</v>
      </c>
      <c r="F17" s="123">
        <f>(F5+F6+F7+F8+F9+F10+F11+F12+F13)/9</f>
        <v>0.5003333333333333</v>
      </c>
      <c r="G17" s="123">
        <f>(G5+G6+G7+G8+G9+G10+G11)/7</f>
        <v>2.1007142857142855</v>
      </c>
      <c r="H17" s="123">
        <f>(H5+H6+H7+H8+H9+H10+H11+H12+H13+H14+H15+H16)/12</f>
        <v>0.20058333333333336</v>
      </c>
    </row>
    <row r="18" spans="1:8" ht="5.25" customHeight="1" thickTop="1">
      <c r="A18" s="41"/>
      <c r="B18" s="42"/>
      <c r="C18" s="42"/>
      <c r="D18" s="42"/>
      <c r="E18" s="42"/>
      <c r="F18" s="42"/>
      <c r="G18" s="42"/>
      <c r="H18" s="42"/>
    </row>
    <row r="19" spans="1:8" ht="20.25" customHeight="1">
      <c r="A19" s="339" t="s">
        <v>108</v>
      </c>
      <c r="B19" s="339"/>
      <c r="C19" s="339"/>
      <c r="D19" s="339"/>
      <c r="E19" s="339"/>
      <c r="F19" s="339"/>
      <c r="G19" s="339"/>
      <c r="H19" s="339"/>
    </row>
    <row r="20" spans="1:8" ht="20.25" customHeight="1">
      <c r="A20" s="323" t="s">
        <v>142</v>
      </c>
      <c r="B20" s="323"/>
      <c r="C20" s="323"/>
      <c r="D20" s="145"/>
      <c r="E20" s="145"/>
      <c r="F20" s="145"/>
      <c r="G20" s="145"/>
      <c r="H20" s="145"/>
    </row>
    <row r="21" spans="1:8" ht="48" customHeight="1">
      <c r="A21" s="209"/>
      <c r="B21" s="209"/>
      <c r="C21" s="209"/>
      <c r="D21" s="209"/>
      <c r="E21" s="209"/>
      <c r="F21" s="209"/>
      <c r="G21" s="209"/>
      <c r="H21" s="209"/>
    </row>
    <row r="22" spans="1:8" ht="13.5" customHeight="1">
      <c r="A22" s="209"/>
      <c r="B22" s="209"/>
      <c r="C22" s="209"/>
      <c r="D22" s="209"/>
      <c r="E22" s="209"/>
      <c r="F22" s="209"/>
      <c r="G22" s="209"/>
      <c r="H22" s="209"/>
    </row>
    <row r="23" spans="1:8" ht="6" customHeight="1">
      <c r="A23" s="44"/>
      <c r="B23" s="44"/>
      <c r="C23" s="44"/>
      <c r="D23" s="44"/>
      <c r="E23" s="44"/>
      <c r="F23" s="44"/>
      <c r="G23" s="44"/>
      <c r="H23" s="44"/>
    </row>
    <row r="24" spans="1:8" ht="23.25" customHeight="1">
      <c r="A24" s="309" t="s">
        <v>72</v>
      </c>
      <c r="B24" s="309"/>
      <c r="C24" s="309"/>
      <c r="D24" s="29"/>
      <c r="E24" s="29">
        <v>26</v>
      </c>
      <c r="F24" s="29"/>
      <c r="G24" s="29"/>
      <c r="H24" s="29"/>
    </row>
    <row r="32" ht="14.25">
      <c r="C32" s="12"/>
    </row>
    <row r="33" ht="12.75">
      <c r="B33" s="14"/>
    </row>
  </sheetData>
  <sheetProtection/>
  <mergeCells count="7">
    <mergeCell ref="A24:C24"/>
    <mergeCell ref="A1:H1"/>
    <mergeCell ref="E2:H2"/>
    <mergeCell ref="A3:A4"/>
    <mergeCell ref="A19:C19"/>
    <mergeCell ref="D19:H19"/>
    <mergeCell ref="A20:C20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rightToLeft="1" view="pageBreakPreview" zoomScaleSheetLayoutView="100" zoomScalePageLayoutView="0" workbookViewId="0" topLeftCell="A13">
      <selection activeCell="A19" sqref="A19:C19"/>
    </sheetView>
  </sheetViews>
  <sheetFormatPr defaultColWidth="9.140625" defaultRowHeight="12.75"/>
  <cols>
    <col min="1" max="8" width="15.7109375" style="0" customWidth="1"/>
  </cols>
  <sheetData>
    <row r="1" spans="1:8" ht="33" customHeight="1">
      <c r="A1" s="312" t="s">
        <v>158</v>
      </c>
      <c r="B1" s="312"/>
      <c r="C1" s="312"/>
      <c r="D1" s="312"/>
      <c r="E1" s="312"/>
      <c r="F1" s="312"/>
      <c r="G1" s="312"/>
      <c r="H1" s="312"/>
    </row>
    <row r="2" spans="1:8" ht="15" customHeight="1" thickBot="1">
      <c r="A2" s="108" t="s">
        <v>113</v>
      </c>
      <c r="B2" s="108"/>
      <c r="C2" s="108"/>
      <c r="D2" s="108"/>
      <c r="E2" s="346"/>
      <c r="F2" s="346"/>
      <c r="G2" s="346"/>
      <c r="H2" s="346"/>
    </row>
    <row r="3" spans="1:8" ht="30.75" customHeight="1" thickTop="1">
      <c r="A3" s="303" t="s">
        <v>25</v>
      </c>
      <c r="B3" s="228" t="s">
        <v>119</v>
      </c>
      <c r="C3" s="228" t="s">
        <v>109</v>
      </c>
      <c r="D3" s="228" t="s">
        <v>120</v>
      </c>
      <c r="E3" s="228" t="s">
        <v>121</v>
      </c>
      <c r="F3" s="228" t="s">
        <v>111</v>
      </c>
      <c r="G3" s="228" t="s">
        <v>115</v>
      </c>
      <c r="H3" s="228" t="s">
        <v>116</v>
      </c>
    </row>
    <row r="4" spans="1:8" ht="20.25" customHeight="1">
      <c r="A4" s="304"/>
      <c r="B4" s="227" t="s">
        <v>117</v>
      </c>
      <c r="C4" s="227" t="s">
        <v>117</v>
      </c>
      <c r="D4" s="227" t="s">
        <v>117</v>
      </c>
      <c r="E4" s="227" t="s">
        <v>117</v>
      </c>
      <c r="F4" s="227" t="s">
        <v>117</v>
      </c>
      <c r="G4" s="227" t="s">
        <v>117</v>
      </c>
      <c r="H4" s="292" t="s">
        <v>176</v>
      </c>
    </row>
    <row r="5" spans="1:8" ht="24" customHeight="1">
      <c r="A5" s="131" t="s">
        <v>8</v>
      </c>
      <c r="B5" s="59">
        <v>0.036</v>
      </c>
      <c r="C5" s="60">
        <v>0.075</v>
      </c>
      <c r="D5" s="60">
        <v>0.038</v>
      </c>
      <c r="E5" s="59">
        <v>0.113</v>
      </c>
      <c r="F5" s="60">
        <v>0.861</v>
      </c>
      <c r="G5" s="60">
        <v>1.93</v>
      </c>
      <c r="H5" s="60">
        <v>0.145</v>
      </c>
    </row>
    <row r="6" spans="1:8" ht="24" customHeight="1">
      <c r="A6" s="131" t="s">
        <v>9</v>
      </c>
      <c r="B6" s="59">
        <v>0.017</v>
      </c>
      <c r="C6" s="60">
        <v>0.037</v>
      </c>
      <c r="D6" s="60">
        <v>0.03</v>
      </c>
      <c r="E6" s="60">
        <v>0.067</v>
      </c>
      <c r="F6" s="60">
        <v>0.547</v>
      </c>
      <c r="G6" s="60">
        <v>1.913</v>
      </c>
      <c r="H6" s="60">
        <v>0.145</v>
      </c>
    </row>
    <row r="7" spans="1:8" ht="24" customHeight="1">
      <c r="A7" s="131" t="s">
        <v>60</v>
      </c>
      <c r="B7" s="60">
        <v>0.015</v>
      </c>
      <c r="C7" s="60">
        <v>0.014</v>
      </c>
      <c r="D7" s="60">
        <v>0.019</v>
      </c>
      <c r="E7" s="60">
        <v>0.033</v>
      </c>
      <c r="F7" s="60">
        <v>0.405</v>
      </c>
      <c r="G7" s="60">
        <v>1.719</v>
      </c>
      <c r="H7" s="60">
        <v>0.198</v>
      </c>
    </row>
    <row r="8" spans="1:8" ht="24" customHeight="1">
      <c r="A8" s="131" t="s">
        <v>11</v>
      </c>
      <c r="B8" s="59">
        <v>0.031</v>
      </c>
      <c r="C8" s="60">
        <v>0.015</v>
      </c>
      <c r="D8" s="60">
        <v>0.022</v>
      </c>
      <c r="E8" s="59">
        <v>0.036</v>
      </c>
      <c r="F8" s="60">
        <v>0.382</v>
      </c>
      <c r="G8" s="60">
        <v>1.802</v>
      </c>
      <c r="H8" s="60">
        <v>0.168</v>
      </c>
    </row>
    <row r="9" spans="1:8" ht="24" customHeight="1">
      <c r="A9" s="131" t="s">
        <v>59</v>
      </c>
      <c r="B9" s="59">
        <v>0.025</v>
      </c>
      <c r="C9" s="60">
        <v>0.017</v>
      </c>
      <c r="D9" s="60">
        <v>0.025</v>
      </c>
      <c r="E9" s="59">
        <v>0.042</v>
      </c>
      <c r="F9" s="60">
        <v>0.321</v>
      </c>
      <c r="G9" s="60">
        <v>1.803</v>
      </c>
      <c r="H9" s="60">
        <v>0.235</v>
      </c>
    </row>
    <row r="10" spans="1:8" ht="24" customHeight="1">
      <c r="A10" s="132" t="s">
        <v>13</v>
      </c>
      <c r="B10" s="61">
        <v>0.038</v>
      </c>
      <c r="C10" s="61">
        <v>0.032</v>
      </c>
      <c r="D10" s="61">
        <v>0.034</v>
      </c>
      <c r="E10" s="61">
        <v>0.066</v>
      </c>
      <c r="F10" s="60">
        <v>0.368</v>
      </c>
      <c r="G10" s="60">
        <v>0.799</v>
      </c>
      <c r="H10" s="60">
        <v>0.223</v>
      </c>
    </row>
    <row r="11" spans="1:8" ht="24" customHeight="1">
      <c r="A11" s="132" t="s">
        <v>14</v>
      </c>
      <c r="B11" s="54">
        <v>0.044</v>
      </c>
      <c r="C11" s="61">
        <v>0.035</v>
      </c>
      <c r="D11" s="61">
        <v>0.038</v>
      </c>
      <c r="E11" s="61">
        <v>0.073</v>
      </c>
      <c r="F11" s="60">
        <v>0.389</v>
      </c>
      <c r="G11" s="60">
        <v>1.753</v>
      </c>
      <c r="H11" s="60">
        <v>0.215</v>
      </c>
    </row>
    <row r="12" spans="1:8" ht="24" customHeight="1">
      <c r="A12" s="132" t="s">
        <v>15</v>
      </c>
      <c r="B12" s="61">
        <v>0.047</v>
      </c>
      <c r="C12" s="61">
        <v>0.033</v>
      </c>
      <c r="D12" s="61">
        <v>0.042</v>
      </c>
      <c r="E12" s="54">
        <v>0.075</v>
      </c>
      <c r="F12" s="60">
        <v>0.41</v>
      </c>
      <c r="G12" s="60">
        <v>1.766</v>
      </c>
      <c r="H12" s="60">
        <v>0.219</v>
      </c>
    </row>
    <row r="13" spans="1:8" ht="24" customHeight="1">
      <c r="A13" s="132" t="s">
        <v>48</v>
      </c>
      <c r="B13" s="61">
        <v>0.062</v>
      </c>
      <c r="C13" s="61">
        <v>0.039</v>
      </c>
      <c r="D13" s="61">
        <v>0.053</v>
      </c>
      <c r="E13" s="54">
        <v>0.091</v>
      </c>
      <c r="F13" s="60">
        <v>0.599</v>
      </c>
      <c r="G13" s="60">
        <v>1.799</v>
      </c>
      <c r="H13" s="60">
        <v>0.246</v>
      </c>
    </row>
    <row r="14" spans="1:8" ht="24" customHeight="1">
      <c r="A14" s="132" t="s">
        <v>49</v>
      </c>
      <c r="B14" s="54">
        <v>0.031</v>
      </c>
      <c r="C14" s="61">
        <v>0.015</v>
      </c>
      <c r="D14" s="61">
        <v>0.032</v>
      </c>
      <c r="E14" s="61">
        <v>0.048</v>
      </c>
      <c r="F14" s="60">
        <v>1.456</v>
      </c>
      <c r="G14" s="60">
        <v>1.709</v>
      </c>
      <c r="H14" s="60">
        <v>0.201</v>
      </c>
    </row>
    <row r="15" spans="1:8" ht="24" customHeight="1">
      <c r="A15" s="132" t="s">
        <v>17</v>
      </c>
      <c r="B15" s="54">
        <v>0.011</v>
      </c>
      <c r="C15" s="61">
        <v>0.018</v>
      </c>
      <c r="D15" s="61">
        <v>0.021</v>
      </c>
      <c r="E15" s="61">
        <v>0.04</v>
      </c>
      <c r="F15" s="60">
        <v>0.392</v>
      </c>
      <c r="G15" s="60">
        <v>1.764</v>
      </c>
      <c r="H15" s="60">
        <v>0.257</v>
      </c>
    </row>
    <row r="16" spans="1:8" ht="24" customHeight="1">
      <c r="A16" s="133" t="s">
        <v>18</v>
      </c>
      <c r="B16" s="63">
        <v>0.021</v>
      </c>
      <c r="C16" s="63">
        <v>0.037</v>
      </c>
      <c r="D16" s="64">
        <v>0.027</v>
      </c>
      <c r="E16" s="63">
        <v>0.064</v>
      </c>
      <c r="F16" s="64">
        <v>0.512</v>
      </c>
      <c r="G16" s="64">
        <v>1.8</v>
      </c>
      <c r="H16" s="64">
        <v>0.183</v>
      </c>
    </row>
    <row r="17" spans="1:8" ht="24" customHeight="1" thickBot="1">
      <c r="A17" s="134" t="s">
        <v>46</v>
      </c>
      <c r="B17" s="123">
        <f aca="true" t="shared" si="0" ref="B17:G17">(B5+B6+B7+B8+B9+B10+B11+B12+B13+B14+B15+B16)/12</f>
        <v>0.0315</v>
      </c>
      <c r="C17" s="123">
        <f t="shared" si="0"/>
        <v>0.030583333333333334</v>
      </c>
      <c r="D17" s="123">
        <f t="shared" si="0"/>
        <v>0.03175000000000001</v>
      </c>
      <c r="E17" s="123">
        <f t="shared" si="0"/>
        <v>0.06233333333333333</v>
      </c>
      <c r="F17" s="123">
        <f t="shared" si="0"/>
        <v>0.5535</v>
      </c>
      <c r="G17" s="123">
        <f t="shared" si="0"/>
        <v>1.7130833333333335</v>
      </c>
      <c r="H17" s="123">
        <v>0.20291666666666666</v>
      </c>
    </row>
    <row r="18" spans="1:8" ht="5.25" customHeight="1" thickTop="1">
      <c r="A18" s="41"/>
      <c r="B18" s="42"/>
      <c r="C18" s="42"/>
      <c r="D18" s="42"/>
      <c r="E18" s="42"/>
      <c r="F18" s="42"/>
      <c r="G18" s="42"/>
      <c r="H18" s="42"/>
    </row>
    <row r="19" spans="1:8" ht="20.25" customHeight="1">
      <c r="A19" s="339"/>
      <c r="B19" s="339"/>
      <c r="C19" s="339"/>
      <c r="D19" s="339"/>
      <c r="E19" s="339"/>
      <c r="F19" s="339"/>
      <c r="G19" s="339"/>
      <c r="H19" s="339"/>
    </row>
    <row r="20" spans="1:8" ht="20.25" customHeight="1">
      <c r="A20" s="323" t="s">
        <v>142</v>
      </c>
      <c r="B20" s="323"/>
      <c r="C20" s="323"/>
      <c r="D20" s="145"/>
      <c r="E20" s="145"/>
      <c r="F20" s="145"/>
      <c r="G20" s="145"/>
      <c r="H20" s="145"/>
    </row>
    <row r="21" spans="1:8" ht="52.5" customHeight="1">
      <c r="A21" s="259"/>
      <c r="B21" s="259"/>
      <c r="C21" s="259"/>
      <c r="D21" s="259"/>
      <c r="E21" s="259"/>
      <c r="F21" s="259"/>
      <c r="G21" s="259"/>
      <c r="H21" s="259"/>
    </row>
    <row r="22" spans="1:8" ht="13.5" customHeight="1">
      <c r="A22" s="259"/>
      <c r="B22" s="259"/>
      <c r="C22" s="259"/>
      <c r="D22" s="259"/>
      <c r="E22" s="259"/>
      <c r="F22" s="259"/>
      <c r="G22" s="259"/>
      <c r="H22" s="259"/>
    </row>
    <row r="23" spans="1:8" ht="6" customHeight="1">
      <c r="A23" s="44"/>
      <c r="B23" s="44"/>
      <c r="C23" s="44"/>
      <c r="D23" s="44"/>
      <c r="E23" s="44"/>
      <c r="F23" s="44"/>
      <c r="G23" s="44"/>
      <c r="H23" s="44"/>
    </row>
    <row r="24" spans="1:8" ht="23.25" customHeight="1">
      <c r="A24" s="309" t="s">
        <v>72</v>
      </c>
      <c r="B24" s="309"/>
      <c r="C24" s="309"/>
      <c r="D24" s="29"/>
      <c r="E24" s="29">
        <v>27</v>
      </c>
      <c r="F24" s="29"/>
      <c r="G24" s="29"/>
      <c r="H24" s="29"/>
    </row>
    <row r="32" ht="14.25">
      <c r="C32" s="12"/>
    </row>
    <row r="33" ht="12.75">
      <c r="B33" s="14"/>
    </row>
  </sheetData>
  <sheetProtection/>
  <mergeCells count="7">
    <mergeCell ref="A24:C24"/>
    <mergeCell ref="A1:H1"/>
    <mergeCell ref="E2:H2"/>
    <mergeCell ref="A3:A4"/>
    <mergeCell ref="A19:C19"/>
    <mergeCell ref="D19:H19"/>
    <mergeCell ref="A20:C20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2008</dc:creator>
  <cp:keywords/>
  <dc:description/>
  <cp:lastModifiedBy>pc</cp:lastModifiedBy>
  <cp:lastPrinted>2008-01-01T00:59:31Z</cp:lastPrinted>
  <dcterms:created xsi:type="dcterms:W3CDTF">2008-05-12T04:19:31Z</dcterms:created>
  <dcterms:modified xsi:type="dcterms:W3CDTF">2008-01-01T01:06:34Z</dcterms:modified>
  <cp:category/>
  <cp:version/>
  <cp:contentType/>
  <cp:contentStatus/>
</cp:coreProperties>
</file>